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0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1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6"/>
  </bookViews>
  <sheets>
    <sheet name="QEB Table 5.3" sheetId="24" r:id="rId1"/>
    <sheet name="1Capital" sheetId="1" state="hidden" r:id="rId2"/>
    <sheet name="Capital Average" sheetId="8" state="hidden" r:id="rId3"/>
    <sheet name="NPLs average" sheetId="9" state="hidden" r:id="rId4"/>
    <sheet name="2Capital to Assets" sheetId="5" state="hidden" r:id="rId5"/>
    <sheet name="3NPLs" sheetId="2" state="hidden" r:id="rId6"/>
    <sheet name="4Large Exposures" sheetId="22" state="hidden" r:id="rId7"/>
    <sheet name="5FX loans" sheetId="6" state="hidden" r:id="rId8"/>
    <sheet name="6ROAROE" sheetId="15" state="hidden" r:id="rId9"/>
    <sheet name="7Interest margin non inter marg" sheetId="16" state="hidden" r:id="rId10"/>
    <sheet name="8TradIncome" sheetId="23" state="hidden" r:id="rId11"/>
    <sheet name="9TI and Int Expense" sheetId="19" state="hidden" r:id="rId12"/>
    <sheet name="10Liquidity" sheetId="3" state="hidden" r:id="rId13"/>
    <sheet name="Liquidity average" sheetId="10" state="hidden" r:id="rId14"/>
    <sheet name="11Customer dep to toal loans" sheetId="7" state="hidden" r:id="rId15"/>
    <sheet name="12 Net Open position fx to cap" sheetId="17" state="hidden" r:id="rId16"/>
    <sheet name="13 Real Estate Indicators" sheetId="4" state="hidden" r:id="rId17"/>
    <sheet name="Real Esate Loan average" sheetId="11" state="hidden" r:id="rId18"/>
    <sheet name="Large Exposures average" sheetId="12" state="hidden" r:id="rId19"/>
    <sheet name="Customer deps average" sheetId="13" state="hidden" r:id="rId20"/>
    <sheet name="Foreign currency average" sheetId="14" state="hidden" r:id="rId21"/>
  </sheets>
  <externalReferences>
    <externalReference r:id="rId22"/>
    <externalReference r:id="rId23"/>
    <externalReference r:id="rId24"/>
    <externalReference r:id="rId25"/>
  </externalReferences>
  <definedNames>
    <definedName name="_xlnm.Print_Area" localSheetId="0">'QEB Table 5.3'!$A$1:$K$78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24" l="1"/>
  <c r="J18" i="24"/>
  <c r="H18" i="24"/>
  <c r="G18" i="24"/>
  <c r="F18" i="24"/>
  <c r="E18" i="24"/>
  <c r="B15" i="7" l="1"/>
  <c r="B16" i="7"/>
  <c r="B17" i="7"/>
  <c r="C17" i="4" l="1"/>
  <c r="B17" i="4"/>
  <c r="B17" i="19"/>
  <c r="B17" i="23"/>
  <c r="C18" i="6"/>
  <c r="B18" i="6"/>
  <c r="B18" i="7"/>
  <c r="C15" i="22"/>
  <c r="C19" i="5"/>
  <c r="B17" i="17"/>
  <c r="C18" i="3"/>
  <c r="B18" i="3"/>
  <c r="C18" i="16"/>
  <c r="B18" i="16"/>
  <c r="C18" i="15"/>
  <c r="C23" i="15" s="1"/>
  <c r="B18" i="15"/>
  <c r="B23" i="15" s="1"/>
  <c r="D18" i="2"/>
  <c r="C18" i="2"/>
  <c r="C21" i="1"/>
  <c r="B21" i="1"/>
  <c r="C16" i="4" l="1"/>
  <c r="B16" i="4"/>
  <c r="B16" i="19"/>
  <c r="B22" i="19" s="1"/>
  <c r="B16" i="23"/>
  <c r="C17" i="6"/>
  <c r="B17" i="6"/>
  <c r="C14" i="22"/>
  <c r="C18" i="5"/>
  <c r="D23" i="5" s="1"/>
  <c r="B16" i="17"/>
  <c r="C17" i="3"/>
  <c r="B17" i="3"/>
  <c r="C17" i="16"/>
  <c r="B17" i="16"/>
  <c r="B22" i="16" s="1"/>
  <c r="D17" i="2"/>
  <c r="C17" i="2"/>
  <c r="C20" i="1"/>
  <c r="B20" i="1"/>
  <c r="C15" i="4" l="1"/>
  <c r="B15" i="4"/>
  <c r="B15" i="19"/>
  <c r="B15" i="23"/>
  <c r="C16" i="6"/>
  <c r="B16" i="6"/>
  <c r="C13" i="22"/>
  <c r="C17" i="5"/>
  <c r="B15" i="17"/>
  <c r="C16" i="3"/>
  <c r="B16" i="3"/>
  <c r="C16" i="16"/>
  <c r="C22" i="16" s="1"/>
  <c r="B16" i="16"/>
  <c r="C16" i="15"/>
  <c r="B16" i="15"/>
  <c r="D16" i="2"/>
  <c r="D24" i="2" s="1"/>
  <c r="C16" i="2"/>
  <c r="C19" i="1"/>
  <c r="B19" i="1"/>
  <c r="B14" i="4" l="1"/>
  <c r="B14" i="23"/>
  <c r="C12" i="22" l="1"/>
  <c r="C14" i="4" l="1"/>
  <c r="C15" i="6"/>
  <c r="B15" i="6"/>
  <c r="B14" i="19"/>
  <c r="C16" i="5"/>
  <c r="B14" i="17"/>
  <c r="C15" i="3"/>
  <c r="B15" i="3"/>
  <c r="C15" i="16"/>
  <c r="B15" i="16"/>
  <c r="B15" i="15"/>
  <c r="C15" i="15"/>
  <c r="D15" i="2"/>
  <c r="C15" i="2"/>
  <c r="C24" i="2" s="1"/>
  <c r="C18" i="1"/>
  <c r="B18" i="1"/>
</calcChain>
</file>

<file path=xl/sharedStrings.xml><?xml version="1.0" encoding="utf-8"?>
<sst xmlns="http://schemas.openxmlformats.org/spreadsheetml/2006/main" count="215" uniqueCount="71">
  <si>
    <t>Year</t>
  </si>
  <si>
    <t>Regulatory Capital to Risk Weighted Assets</t>
  </si>
  <si>
    <t>Regulatory Tier 1 Capital  to Risk Weighted Assets</t>
  </si>
  <si>
    <t>NPLs net of Provision to Capital</t>
  </si>
  <si>
    <t>NPLs to Total Gross Loans</t>
  </si>
  <si>
    <t>2018q1</t>
  </si>
  <si>
    <t>2018q2</t>
  </si>
  <si>
    <t>2018q3</t>
  </si>
  <si>
    <t>2018q4</t>
  </si>
  <si>
    <t>2019q1</t>
  </si>
  <si>
    <t>2019q2</t>
  </si>
  <si>
    <t xml:space="preserve"> Liquid Assets to Total Assets</t>
  </si>
  <si>
    <t>Liquid Assets to Short term liabilities</t>
  </si>
  <si>
    <t>Residential real estate loans to gross loans</t>
  </si>
  <si>
    <t>Commercial real estate loans to gross loans</t>
  </si>
  <si>
    <t>Large Exposure to Capital</t>
  </si>
  <si>
    <t xml:space="preserve">Year </t>
  </si>
  <si>
    <t>Foreign  currency -denominated loans to total loans</t>
  </si>
  <si>
    <t>Foreign currecy denominated liabilities to total liabilites</t>
  </si>
  <si>
    <t>Customer deposits to total (non-interbank) loans</t>
  </si>
  <si>
    <t>Period</t>
  </si>
  <si>
    <t>Jun -18 to Dec - 18</t>
  </si>
  <si>
    <t>Dec - 19 to Jun - 20</t>
  </si>
  <si>
    <t>Mar  - 19 to Sep - 19</t>
  </si>
  <si>
    <t>Large exposures to capital</t>
  </si>
  <si>
    <t>Dec 17 to Jun  18</t>
  </si>
  <si>
    <t>Sep 18 to Mar 19</t>
  </si>
  <si>
    <t>Jun 19 to Dec 19</t>
  </si>
  <si>
    <t>Mar 20 to  Sep 20</t>
  </si>
  <si>
    <t xml:space="preserve"> </t>
  </si>
  <si>
    <t>`</t>
  </si>
  <si>
    <t>Interest Margin to Gross Income</t>
  </si>
  <si>
    <t>Net Open position in foreign exchange to capital</t>
  </si>
  <si>
    <t>Capital to Assets</t>
  </si>
  <si>
    <t>Trading Income to Total Income</t>
  </si>
  <si>
    <t>Personnel expenses to non interest expenses</t>
  </si>
  <si>
    <t>Mar</t>
  </si>
  <si>
    <t>Jun</t>
  </si>
  <si>
    <t>Sep</t>
  </si>
  <si>
    <t>Dec</t>
  </si>
  <si>
    <t xml:space="preserve">     </t>
  </si>
  <si>
    <t>Non Interest Expense to Gross Income</t>
  </si>
  <si>
    <t>Regulatory Capital to Risk Weighted Assets (LHS)</t>
  </si>
  <si>
    <t>Regulatory Tier 1 Capital  to Risk Weighted Assets (RHS)</t>
  </si>
  <si>
    <t>NPLs net of Provision to Capital (LHS)</t>
  </si>
  <si>
    <t>NPLs to Total Gross Loans (RHS)</t>
  </si>
  <si>
    <t xml:space="preserve"> Liquid Assets to Total Assets (LHS)</t>
  </si>
  <si>
    <t>Liquid Assets to Short term liabilities (RHS)</t>
  </si>
  <si>
    <t>Foreign  currency -denominated loans to total loans (LHS)</t>
  </si>
  <si>
    <t>Foreign currecy denominated liabilities to total liabilites (RHS)</t>
  </si>
  <si>
    <t>Residential real estate loans to gross loans(RHS)</t>
  </si>
  <si>
    <t>Commercial real estate loans to gross loans (LHS)</t>
  </si>
  <si>
    <t>Return on Equity (RHS)</t>
  </si>
  <si>
    <t>Return on Assets (LHS)</t>
  </si>
  <si>
    <t>Insurance Corporations</t>
  </si>
  <si>
    <t>Pension Funds</t>
  </si>
  <si>
    <t>Shareholder equity to total invested assets- Life insurance</t>
  </si>
  <si>
    <t>Shareholder equity to total invested assets- Insurance</t>
  </si>
  <si>
    <t>Return on assets-(Life Insurance only)</t>
  </si>
  <si>
    <t>Return on equity- (Life Insurance only)</t>
  </si>
  <si>
    <t>Return on assets</t>
  </si>
  <si>
    <t>Liquid assets to estimated pension payments in the next year</t>
  </si>
  <si>
    <t>Other Financial Corporations</t>
  </si>
  <si>
    <t>End of Period (a)</t>
  </si>
  <si>
    <t xml:space="preserve">Table 5.3  Financial Soundness Indicators (%) - Other Financial Corporations </t>
  </si>
  <si>
    <t>(a) See For The Record June Quarter 2023  for a description on the FSIs.</t>
  </si>
  <si>
    <t>OFCs assets to Total Financial system assets (b)</t>
  </si>
  <si>
    <t>OFCs assets to Total Financial system assets- Insurance corporations (b)</t>
  </si>
  <si>
    <t>OFCs assets to Total Financial system assets- Pension funds (b)</t>
  </si>
  <si>
    <t>Shareholder equity to total invested assets- Nonlife insurance  (b)</t>
  </si>
  <si>
    <t>(b) Data not reported for June quarter 2023 due to non-availability of data at the time of publication.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</si>
</sst>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0.0%"/>
  </numFmts>
  <fonts count="18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Arial"/>
      <family val="2"/>
    </font>
    <font>
      <sz val="11"/>
      <color theme="1"/>
      <name val="Book Antiqua"/>
      <family val="1"/>
    </font>
    <font>
      <sz val="11"/>
      <name val="Book Antiqua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sz val="9"/>
      <name val="Tahoma"/>
      <family val="2"/>
    </font>
    <font>
      <sz val="11"/>
      <color theme="1"/>
      <name val="Bookman Old Style"/>
      <family val="1"/>
    </font>
    <font>
      <sz val="1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>
      <alignment vertical="top"/>
    </xf>
    <xf numFmtId="43" fontId="5" fillId="0" borderId="0" applyFont="0" applyFill="0" applyBorder="0" applyAlignment="0" applyProtection="0"/>
    <xf numFmtId="0" fontId="1" fillId="0" borderId="0">
      <alignment vertical="top"/>
    </xf>
  </cellStyleXfs>
  <cellXfs count="67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164" fontId="2" fillId="0" borderId="0" xfId="1" applyNumberFormat="1" applyFont="1" applyFill="1" applyBorder="1" applyAlignment="1" applyProtection="1">
      <alignment horizontal="center" vertical="top"/>
    </xf>
    <xf numFmtId="0" fontId="3" fillId="0" borderId="0" xfId="0" applyFont="1"/>
    <xf numFmtId="164" fontId="4" fillId="0" borderId="0" xfId="1" applyNumberFormat="1" applyFont="1" applyFill="1" applyBorder="1" applyAlignment="1" applyProtection="1">
      <alignment horizontal="center" vertical="top"/>
    </xf>
    <xf numFmtId="16" fontId="0" fillId="0" borderId="0" xfId="0" applyNumberForma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2" fillId="0" borderId="0" xfId="1" applyFont="1" applyFill="1" applyBorder="1" applyAlignment="1" applyProtection="1">
      <alignment horizontal="center" vertical="top"/>
    </xf>
    <xf numFmtId="0" fontId="11" fillId="0" borderId="0" xfId="1" applyFont="1" applyFill="1" applyBorder="1" applyAlignment="1" applyProtection="1">
      <alignment horizontal="left" vertical="top"/>
    </xf>
    <xf numFmtId="0" fontId="8" fillId="0" borderId="0" xfId="0" applyFont="1" applyBorder="1"/>
    <xf numFmtId="0" fontId="12" fillId="0" borderId="0" xfId="0" applyFont="1" applyAlignment="1">
      <alignment horizontal="left"/>
    </xf>
    <xf numFmtId="0" fontId="12" fillId="0" borderId="0" xfId="0" applyFont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/>
    <xf numFmtId="165" fontId="8" fillId="0" borderId="0" xfId="2" applyNumberFormat="1" applyFont="1" applyAlignment="1">
      <alignment horizontal="left" inden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1" fontId="0" fillId="0" borderId="0" xfId="0" applyNumberFormat="1"/>
    <xf numFmtId="0" fontId="0" fillId="0" borderId="0" xfId="0" applyBorder="1"/>
    <xf numFmtId="0" fontId="2" fillId="0" borderId="0" xfId="1" applyFont="1" applyFill="1" applyBorder="1" applyAlignment="1" applyProtection="1">
      <alignment vertical="center" wrapText="1"/>
    </xf>
    <xf numFmtId="0" fontId="1" fillId="0" borderId="0" xfId="1">
      <alignment vertical="top"/>
    </xf>
    <xf numFmtId="166" fontId="15" fillId="0" borderId="0" xfId="3" applyNumberFormat="1" applyFont="1" applyFill="1" applyBorder="1" applyAlignment="1" applyProtection="1">
      <alignment vertical="top" wrapText="1"/>
      <protection locked="0"/>
    </xf>
    <xf numFmtId="2" fontId="0" fillId="0" borderId="0" xfId="0" applyNumberFormat="1"/>
    <xf numFmtId="164" fontId="15" fillId="0" borderId="0" xfId="3" applyNumberFormat="1" applyFont="1" applyFill="1" applyBorder="1" applyAlignment="1" applyProtection="1">
      <alignment vertical="top" wrapText="1"/>
      <protection locked="0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16" fillId="0" borderId="0" xfId="0" applyFont="1"/>
    <xf numFmtId="164" fontId="17" fillId="0" borderId="0" xfId="1" applyNumberFormat="1" applyFont="1" applyFill="1" applyBorder="1" applyAlignment="1" applyProtection="1">
      <alignment horizontal="center" vertical="top"/>
    </xf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4" fontId="2" fillId="2" borderId="0" xfId="1" applyNumberFormat="1" applyFont="1" applyFill="1" applyBorder="1" applyAlignment="1" applyProtection="1">
      <alignment horizontal="center" vertical="top"/>
    </xf>
    <xf numFmtId="1" fontId="2" fillId="2" borderId="0" xfId="1" applyNumberFormat="1" applyFont="1" applyFill="1" applyBorder="1" applyAlignment="1" applyProtection="1">
      <alignment horizontal="center" vertical="top"/>
    </xf>
    <xf numFmtId="1" fontId="10" fillId="2" borderId="0" xfId="1" applyNumberFormat="1" applyFont="1" applyFill="1" applyBorder="1" applyAlignment="1" applyProtection="1">
      <alignment horizontal="center" vertical="top"/>
    </xf>
    <xf numFmtId="1" fontId="2" fillId="2" borderId="3" xfId="1" applyNumberFormat="1" applyFont="1" applyFill="1" applyBorder="1" applyAlignment="1" applyProtection="1">
      <alignment horizontal="center" vertical="top"/>
    </xf>
    <xf numFmtId="164" fontId="2" fillId="0" borderId="3" xfId="1" applyNumberFormat="1" applyFont="1" applyFill="1" applyBorder="1" applyAlignment="1" applyProtection="1">
      <alignment horizontal="center" vertical="top"/>
    </xf>
    <xf numFmtId="164" fontId="2" fillId="2" borderId="3" xfId="1" applyNumberFormat="1" applyFont="1" applyFill="1" applyBorder="1" applyAlignment="1" applyProtection="1">
      <alignment horizontal="center" vertical="top"/>
    </xf>
    <xf numFmtId="0" fontId="8" fillId="0" borderId="0" xfId="0" applyFont="1" applyAlignment="1">
      <alignment horizontal="left"/>
    </xf>
    <xf numFmtId="1" fontId="2" fillId="2" borderId="10" xfId="1" applyNumberFormat="1" applyFont="1" applyFill="1" applyBorder="1" applyAlignment="1" applyProtection="1">
      <alignment horizontal="left" vertical="top" wrapText="1"/>
    </xf>
    <xf numFmtId="0" fontId="0" fillId="0" borderId="10" xfId="0" applyBorder="1" applyAlignment="1">
      <alignment vertical="top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</cellXfs>
  <cellStyles count="4">
    <cellStyle name="Comma" xfId="2" builtinId="3"/>
    <cellStyle name="Normal" xfId="0" builtinId="0"/>
    <cellStyle name="Normal 2" xfId="1"/>
    <cellStyle name="Normal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Chart 1: Capital ratios % </a:t>
            </a:r>
          </a:p>
        </c:rich>
      </c:tx>
      <c:layout>
        <c:manualLayout>
          <c:xMode val="edge"/>
          <c:yMode val="edge"/>
          <c:x val="0.28016063693597321"/>
          <c:y val="1.97242819384512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81385165293041"/>
          <c:y val="0.14130520262852433"/>
          <c:w val="0.78587271462862029"/>
          <c:h val="0.73331456415128182"/>
        </c:manualLayout>
      </c:layout>
      <c:lineChart>
        <c:grouping val="standard"/>
        <c:varyColors val="0"/>
        <c:ser>
          <c:idx val="0"/>
          <c:order val="0"/>
          <c:tx>
            <c:strRef>
              <c:f>'1Capital'!$B$5</c:f>
              <c:strCache>
                <c:ptCount val="1"/>
                <c:pt idx="0">
                  <c:v>Regulatory Capital to Risk Weighted Assets (LHS)</c:v>
                </c:pt>
              </c:strCache>
            </c:strRef>
          </c:tx>
          <c:spPr>
            <a:ln w="19050" cap="rnd" cmpd="sng">
              <a:solidFill>
                <a:srgbClr val="C00000"/>
              </a:solidFill>
              <a:round/>
            </a:ln>
            <a:effectLst>
              <a:outerShdw blurRad="50800" dist="50800" dir="5400000" sx="6000" sy="6000" algn="ctr" rotWithShape="0">
                <a:srgbClr val="000000">
                  <a:alpha val="43137"/>
                </a:srgbClr>
              </a:outerShdw>
            </a:effectLst>
          </c:spPr>
          <c:marker>
            <c:symbol val="none"/>
          </c:marker>
          <c:cat>
            <c:numRef>
              <c:f>'1Capital'!$A$12:$A$24</c:f>
              <c:numCache>
                <c:formatCode>General</c:formatCode>
                <c:ptCount val="13"/>
                <c:pt idx="1">
                  <c:v>2019</c:v>
                </c:pt>
                <c:pt idx="5">
                  <c:v>2020</c:v>
                </c:pt>
                <c:pt idx="9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'1Capital'!$B$12:$B$24</c:f>
              <c:numCache>
                <c:formatCode>General</c:formatCode>
                <c:ptCount val="13"/>
                <c:pt idx="0">
                  <c:v>35</c:v>
                </c:pt>
                <c:pt idx="1">
                  <c:v>36.1</c:v>
                </c:pt>
                <c:pt idx="2">
                  <c:v>37.200000000000003</c:v>
                </c:pt>
                <c:pt idx="3">
                  <c:v>36</c:v>
                </c:pt>
                <c:pt idx="4">
                  <c:v>37.5</c:v>
                </c:pt>
                <c:pt idx="5">
                  <c:v>39.200000000000003</c:v>
                </c:pt>
                <c:pt idx="6">
                  <c:v>39.6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36.299999999999997</c:v>
                </c:pt>
                <c:pt idx="11">
                  <c:v>37.6</c:v>
                </c:pt>
                <c:pt idx="12">
                  <c:v>38.4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E2-4F29-B3BE-F3B89BBD09AB}"/>
            </c:ext>
          </c:extLst>
        </c:ser>
        <c:ser>
          <c:idx val="1"/>
          <c:order val="1"/>
          <c:tx>
            <c:strRef>
              <c:f>'1Capital'!$C$5</c:f>
              <c:strCache>
                <c:ptCount val="1"/>
                <c:pt idx="0">
                  <c:v>Regulatory Tier 1 Capital  to Risk Weighted Assets (RHS)</c:v>
                </c:pt>
              </c:strCache>
            </c:strRef>
          </c:tx>
          <c:spPr>
            <a:ln w="19050" cap="rnd">
              <a:solidFill>
                <a:schemeClr val="accent1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'1Capital'!$A$12:$A$24</c:f>
              <c:numCache>
                <c:formatCode>General</c:formatCode>
                <c:ptCount val="13"/>
                <c:pt idx="1">
                  <c:v>2019</c:v>
                </c:pt>
                <c:pt idx="5">
                  <c:v>2020</c:v>
                </c:pt>
                <c:pt idx="9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'1Capital'!$C$12:$C$24</c:f>
              <c:numCache>
                <c:formatCode>General</c:formatCode>
                <c:ptCount val="13"/>
                <c:pt idx="0">
                  <c:v>27.9</c:v>
                </c:pt>
                <c:pt idx="1">
                  <c:v>28.2</c:v>
                </c:pt>
                <c:pt idx="2">
                  <c:v>33.200000000000003</c:v>
                </c:pt>
                <c:pt idx="3">
                  <c:v>30.9</c:v>
                </c:pt>
                <c:pt idx="4">
                  <c:v>30.5</c:v>
                </c:pt>
                <c:pt idx="5">
                  <c:v>31.9</c:v>
                </c:pt>
                <c:pt idx="6">
                  <c:v>35.5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32.9</c:v>
                </c:pt>
                <c:pt idx="11">
                  <c:v>31.9</c:v>
                </c:pt>
                <c:pt idx="12">
                  <c:v>30.8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E2-4F29-B3BE-F3B89BBD0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8762032"/>
        <c:axId val="1098759536"/>
      </c:lineChart>
      <c:catAx>
        <c:axId val="109876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2225" cap="flat" cmpd="sng" algn="ctr">
            <a:solidFill>
              <a:schemeClr val="tx1">
                <a:alpha val="92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8759536"/>
        <c:crosses val="autoZero"/>
        <c:auto val="1"/>
        <c:lblAlgn val="ctr"/>
        <c:lblOffset val="200"/>
        <c:tickLblSkip val="1"/>
        <c:tickMarkSkip val="2"/>
        <c:noMultiLvlLbl val="0"/>
      </c:catAx>
      <c:valAx>
        <c:axId val="1098759536"/>
        <c:scaling>
          <c:orientation val="minMax"/>
          <c:max val="50"/>
        </c:scaling>
        <c:delete val="0"/>
        <c:axPos val="l"/>
        <c:majorGridlines>
          <c:spPr>
            <a:ln w="317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8762032"/>
        <c:crosses val="autoZero"/>
        <c:crossBetween val="between"/>
        <c:majorUnit val="10"/>
      </c:valAx>
      <c:spPr>
        <a:noFill/>
        <a:ln w="9525" cmpd="sng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466092260618833"/>
          <c:y val="0.55617346184455974"/>
          <c:w val="0.74476199496804607"/>
          <c:h val="0.247000600823537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tx1">
          <a:alpha val="95000"/>
        </a:schemeClr>
      </a:solidFill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spc="0" baseline="0">
                <a:solidFill>
                  <a:sysClr val="windowText" lastClr="000000"/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r>
              <a:rPr lang="en-US" sz="1000" b="1">
                <a:latin typeface="Book Antiqua" panose="02040602050305030304" pitchFamily="18" charset="0"/>
              </a:rPr>
              <a:t>Chart 8: Trading Income to Total Income </a:t>
            </a:r>
            <a:r>
              <a:rPr lang="en-US" sz="1050" b="1" i="0" baseline="0">
                <a:effectLst/>
              </a:rPr>
              <a:t>%</a:t>
            </a:r>
            <a:endParaRPr lang="en-AU" sz="1000">
              <a:effectLst/>
            </a:endParaRPr>
          </a:p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>
                <a:latin typeface="Book Antiqua" panose="02040602050305030304" pitchFamily="18" charset="0"/>
              </a:defRPr>
            </a:pPr>
            <a:r>
              <a:rPr lang="en-US" sz="1000" b="1">
                <a:latin typeface="Book Antiqua" panose="02040602050305030304" pitchFamily="18" charset="0"/>
              </a:rPr>
              <a:t>, 2019q3</a:t>
            </a:r>
            <a:r>
              <a:rPr lang="en-US" sz="1000" b="1" baseline="0">
                <a:latin typeface="Book Antiqua" panose="02040602050305030304" pitchFamily="18" charset="0"/>
              </a:rPr>
              <a:t> to 2022q3</a:t>
            </a:r>
            <a:endParaRPr lang="en-US" sz="1000" b="1">
              <a:latin typeface="Book Antiqua" panose="0204060205030503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kern="1200" spc="0" baseline="0">
              <a:solidFill>
                <a:sysClr val="windowText" lastClr="000000"/>
              </a:solidFill>
              <a:latin typeface="Book Antiqua" panose="0204060205030503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'8TradIncome'!$B$1</c:f>
              <c:strCache>
                <c:ptCount val="1"/>
                <c:pt idx="0">
                  <c:v>Trading Income to Total Income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'8TradIncome'!$A$8:$A$20</c:f>
              <c:numCache>
                <c:formatCode>General</c:formatCode>
                <c:ptCount val="13"/>
                <c:pt idx="1">
                  <c:v>2019</c:v>
                </c:pt>
                <c:pt idx="5">
                  <c:v>2020</c:v>
                </c:pt>
                <c:pt idx="9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'8TradIncome'!$B$8:$B$20</c:f>
              <c:numCache>
                <c:formatCode>General</c:formatCode>
                <c:ptCount val="13"/>
                <c:pt idx="0">
                  <c:v>9.6</c:v>
                </c:pt>
                <c:pt idx="1">
                  <c:v>4.2</c:v>
                </c:pt>
                <c:pt idx="2">
                  <c:v>12.3</c:v>
                </c:pt>
                <c:pt idx="3">
                  <c:v>11</c:v>
                </c:pt>
                <c:pt idx="4">
                  <c:v>10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13.7</c:v>
                </c:pt>
                <c:pt idx="11">
                  <c:v>11.3</c:v>
                </c:pt>
                <c:pt idx="12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BC-494A-B39C-0113E7174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5668752"/>
        <c:axId val="1005672080"/>
      </c:lineChart>
      <c:catAx>
        <c:axId val="100566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endParaRPr lang="en-US"/>
          </a:p>
        </c:txPr>
        <c:crossAx val="1005672080"/>
        <c:crosses val="autoZero"/>
        <c:auto val="1"/>
        <c:lblAlgn val="ctr"/>
        <c:lblOffset val="100"/>
        <c:noMultiLvlLbl val="0"/>
      </c:catAx>
      <c:valAx>
        <c:axId val="1005672080"/>
        <c:scaling>
          <c:orientation val="minMax"/>
          <c:max val="14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endParaRPr lang="en-US"/>
          </a:p>
        </c:txPr>
        <c:crossAx val="1005668752"/>
        <c:crosses val="autoZero"/>
        <c:crossBetween val="between"/>
        <c:majorUnit val="2"/>
      </c:valAx>
      <c:spPr>
        <a:noFill/>
        <a:ln w="15875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spc="0" baseline="0">
                <a:solidFill>
                  <a:sysClr val="windowText" lastClr="000000"/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  <a:latin typeface="Book Antiqua" panose="02040602050305030304" pitchFamily="18" charset="0"/>
              </a:rPr>
              <a:t>Chart</a:t>
            </a:r>
            <a:r>
              <a:rPr lang="en-US" sz="1000" b="1" baseline="0">
                <a:solidFill>
                  <a:sysClr val="windowText" lastClr="000000"/>
                </a:solidFill>
                <a:latin typeface="Book Antiqua" panose="02040602050305030304" pitchFamily="18" charset="0"/>
              </a:rPr>
              <a:t> 9: </a:t>
            </a:r>
            <a:r>
              <a:rPr lang="en-US" sz="1000" b="1">
                <a:solidFill>
                  <a:sysClr val="windowText" lastClr="000000"/>
                </a:solidFill>
                <a:latin typeface="Book Antiqua" panose="02040602050305030304" pitchFamily="18" charset="0"/>
              </a:rPr>
              <a:t>Personnel expenses to non interest expenses %, 2019q3</a:t>
            </a:r>
            <a:r>
              <a:rPr lang="en-US" sz="1000" b="1" baseline="0">
                <a:solidFill>
                  <a:sysClr val="windowText" lastClr="000000"/>
                </a:solidFill>
                <a:latin typeface="Book Antiqua" panose="02040602050305030304" pitchFamily="18" charset="0"/>
              </a:rPr>
              <a:t> to 2022q3 </a:t>
            </a:r>
            <a:endParaRPr lang="en-US" sz="1000" b="1">
              <a:solidFill>
                <a:sysClr val="windowText" lastClr="000000"/>
              </a:solidFill>
              <a:latin typeface="Book Antiqua" panose="0204060205030503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spc="0" baseline="0">
              <a:solidFill>
                <a:sysClr val="windowText" lastClr="000000"/>
              </a:solidFill>
              <a:latin typeface="Book Antiqua" panose="0204060205030503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6561136867661597E-2"/>
          <c:y val="0.1501184985012968"/>
          <c:w val="0.84335167618453721"/>
          <c:h val="0.61191911661929832"/>
        </c:manualLayout>
      </c:layout>
      <c:lineChart>
        <c:grouping val="standard"/>
        <c:varyColors val="0"/>
        <c:ser>
          <c:idx val="0"/>
          <c:order val="0"/>
          <c:tx>
            <c:strRef>
              <c:f>'9TI and Int Expense'!$B$1</c:f>
              <c:strCache>
                <c:ptCount val="1"/>
                <c:pt idx="0">
                  <c:v>Personnel expenses to non interest expenses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'9TI and Int Expense'!$A$8:$A$20</c:f>
              <c:numCache>
                <c:formatCode>General</c:formatCode>
                <c:ptCount val="13"/>
                <c:pt idx="1">
                  <c:v>2019</c:v>
                </c:pt>
                <c:pt idx="5">
                  <c:v>2020</c:v>
                </c:pt>
                <c:pt idx="9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'9TI and Int Expense'!$B$8:$B$20</c:f>
              <c:numCache>
                <c:formatCode>0.0</c:formatCode>
                <c:ptCount val="13"/>
                <c:pt idx="0">
                  <c:v>33.6</c:v>
                </c:pt>
                <c:pt idx="1">
                  <c:v>40.200000000000003</c:v>
                </c:pt>
                <c:pt idx="2">
                  <c:v>33.6</c:v>
                </c:pt>
                <c:pt idx="3">
                  <c:v>37.200000000000003</c:v>
                </c:pt>
                <c:pt idx="4" formatCode="General">
                  <c:v>36.799999999999997</c:v>
                </c:pt>
                <c:pt idx="5" formatCode="General">
                  <c:v>41.4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>
                  <c:v>0</c:v>
                </c:pt>
                <c:pt idx="10" formatCode="General">
                  <c:v>39.4</c:v>
                </c:pt>
                <c:pt idx="11" formatCode="General">
                  <c:v>40.700000000000003</c:v>
                </c:pt>
                <c:pt idx="12" formatCode="General">
                  <c:v>39.799999999999997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58-475C-8EE4-DB2401FA8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5536064"/>
        <c:axId val="1005536480"/>
      </c:lineChart>
      <c:catAx>
        <c:axId val="100553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endParaRPr lang="en-US"/>
          </a:p>
        </c:txPr>
        <c:crossAx val="1005536480"/>
        <c:crosses val="autoZero"/>
        <c:auto val="1"/>
        <c:lblAlgn val="ctr"/>
        <c:lblOffset val="100"/>
        <c:noMultiLvlLbl val="0"/>
      </c:catAx>
      <c:valAx>
        <c:axId val="100553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endParaRPr lang="en-US"/>
          </a:p>
        </c:txPr>
        <c:crossAx val="1005536064"/>
        <c:crosses val="autoZero"/>
        <c:crossBetween val="between"/>
        <c:majorUnit val="10"/>
      </c:valAx>
      <c:spPr>
        <a:noFill/>
        <a:ln w="1905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  <a:latin typeface="Book Antiqua" panose="02040602050305030304" pitchFamily="18" charset="0"/>
              </a:rPr>
              <a:t>Chart 10: Liqudity ratios %, 2019q3 - 2022q3)</a:t>
            </a:r>
          </a:p>
        </c:rich>
      </c:tx>
      <c:layout>
        <c:manualLayout>
          <c:xMode val="edge"/>
          <c:yMode val="edge"/>
          <c:x val="9.1752840540616554E-2"/>
          <c:y val="2.00924948044226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872738701101747E-2"/>
          <c:y val="0.10093653359775838"/>
          <c:w val="0.82972266237588654"/>
          <c:h val="0.52968826998548457"/>
        </c:manualLayout>
      </c:layout>
      <c:lineChart>
        <c:grouping val="stacked"/>
        <c:varyColors val="0"/>
        <c:ser>
          <c:idx val="0"/>
          <c:order val="0"/>
          <c:tx>
            <c:strRef>
              <c:f>'10Liquidity'!$B$2</c:f>
              <c:strCache>
                <c:ptCount val="1"/>
                <c:pt idx="0">
                  <c:v> Liquid Assets to Total Assets (LHS)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'10Liquidity'!$A$9:$A$21</c:f>
              <c:numCache>
                <c:formatCode>General</c:formatCode>
                <c:ptCount val="13"/>
                <c:pt idx="1">
                  <c:v>2019</c:v>
                </c:pt>
                <c:pt idx="5">
                  <c:v>2020</c:v>
                </c:pt>
                <c:pt idx="9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'10Liquidity'!$B$9:$B$21</c:f>
              <c:numCache>
                <c:formatCode>General</c:formatCode>
                <c:ptCount val="13"/>
                <c:pt idx="0">
                  <c:v>17.5</c:v>
                </c:pt>
                <c:pt idx="1">
                  <c:v>17.7</c:v>
                </c:pt>
                <c:pt idx="2">
                  <c:v>16.3</c:v>
                </c:pt>
                <c:pt idx="3">
                  <c:v>16.7</c:v>
                </c:pt>
                <c:pt idx="4" formatCode="0.0">
                  <c:v>16</c:v>
                </c:pt>
                <c:pt idx="5">
                  <c:v>18.3</c:v>
                </c:pt>
                <c:pt idx="6" formatCode="0.0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19.7</c:v>
                </c:pt>
                <c:pt idx="11">
                  <c:v>17.399999999999999</c:v>
                </c:pt>
                <c:pt idx="12">
                  <c:v>19.899999999999999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6F-453E-90F4-CF5B81967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955872"/>
        <c:axId val="1108946720"/>
      </c:lineChart>
      <c:lineChart>
        <c:grouping val="stacked"/>
        <c:varyColors val="0"/>
        <c:ser>
          <c:idx val="1"/>
          <c:order val="1"/>
          <c:tx>
            <c:strRef>
              <c:f>'10Liquidity'!$C$2</c:f>
              <c:strCache>
                <c:ptCount val="1"/>
                <c:pt idx="0">
                  <c:v>Liquid Assets to Short term liabilities (RHS)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'10Liquidity'!$A$9:$A$21</c:f>
              <c:numCache>
                <c:formatCode>General</c:formatCode>
                <c:ptCount val="13"/>
                <c:pt idx="1">
                  <c:v>2019</c:v>
                </c:pt>
                <c:pt idx="5">
                  <c:v>2020</c:v>
                </c:pt>
                <c:pt idx="9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'10Liquidity'!$C$9:$C$21</c:f>
              <c:numCache>
                <c:formatCode>General</c:formatCode>
                <c:ptCount val="13"/>
                <c:pt idx="0">
                  <c:v>23.8</c:v>
                </c:pt>
                <c:pt idx="1">
                  <c:v>24.1</c:v>
                </c:pt>
                <c:pt idx="2">
                  <c:v>22.4</c:v>
                </c:pt>
                <c:pt idx="3">
                  <c:v>22.6</c:v>
                </c:pt>
                <c:pt idx="4" formatCode="0.0">
                  <c:v>22</c:v>
                </c:pt>
                <c:pt idx="5">
                  <c:v>25.1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26.2</c:v>
                </c:pt>
                <c:pt idx="11">
                  <c:v>23.1</c:v>
                </c:pt>
                <c:pt idx="12">
                  <c:v>26.2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6F-453E-90F4-CF5B81967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8166991"/>
        <c:axId val="1738164495"/>
      </c:lineChart>
      <c:catAx>
        <c:axId val="110895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8946720"/>
        <c:crosses val="autoZero"/>
        <c:auto val="1"/>
        <c:lblAlgn val="ctr"/>
        <c:lblOffset val="100"/>
        <c:noMultiLvlLbl val="0"/>
      </c:catAx>
      <c:valAx>
        <c:axId val="1108946720"/>
        <c:scaling>
          <c:orientation val="minMax"/>
          <c:max val="20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8955872"/>
        <c:crosses val="autoZero"/>
        <c:crossBetween val="between"/>
      </c:valAx>
      <c:valAx>
        <c:axId val="1738164495"/>
        <c:scaling>
          <c:orientation val="minMax"/>
          <c:max val="3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8166991"/>
        <c:crosses val="max"/>
        <c:crossBetween val="between"/>
        <c:majorUnit val="5"/>
      </c:valAx>
      <c:catAx>
        <c:axId val="173816699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38164495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2568699496335199E-2"/>
          <c:y val="0.78052829479172503"/>
          <c:w val="0.71407046046371991"/>
          <c:h val="0.16263217995134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19050" cap="flat" cmpd="sng" algn="ctr">
      <a:solidFill>
        <a:schemeClr val="tx1">
          <a:alpha val="9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Chart 3: Liquidity ratios, 2018 to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'Liquidity average'!$C$2</c:f>
              <c:strCache>
                <c:ptCount val="1"/>
                <c:pt idx="0">
                  <c:v> Liquid Assets to Total Assets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'Liquidity average'!$B$3:$B$5</c:f>
              <c:strCache>
                <c:ptCount val="3"/>
                <c:pt idx="0">
                  <c:v>Jun -18 to Dec - 18</c:v>
                </c:pt>
                <c:pt idx="1">
                  <c:v>Mar  - 19 to Sep - 19</c:v>
                </c:pt>
                <c:pt idx="2">
                  <c:v>Dec - 19 to Jun - 20</c:v>
                </c:pt>
              </c:strCache>
            </c:strRef>
          </c:cat>
          <c:val>
            <c:numRef>
              <c:f>'Liquidity average'!$C$3:$C$5</c:f>
              <c:numCache>
                <c:formatCode>0.0</c:formatCode>
                <c:ptCount val="3"/>
                <c:pt idx="0" formatCode="General">
                  <c:v>15.8</c:v>
                </c:pt>
                <c:pt idx="1">
                  <c:v>16.7</c:v>
                </c:pt>
                <c:pt idx="2" formatCode="General">
                  <c:v>16.7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7A-4737-86A7-526DA475A77E}"/>
            </c:ext>
          </c:extLst>
        </c:ser>
        <c:ser>
          <c:idx val="1"/>
          <c:order val="1"/>
          <c:tx>
            <c:strRef>
              <c:f>'Liquidity average'!$D$2</c:f>
              <c:strCache>
                <c:ptCount val="1"/>
                <c:pt idx="0">
                  <c:v>Liquid Assets to Short term liabilities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'Liquidity average'!$B$3:$B$5</c:f>
              <c:strCache>
                <c:ptCount val="3"/>
                <c:pt idx="0">
                  <c:v>Jun -18 to Dec - 18</c:v>
                </c:pt>
                <c:pt idx="1">
                  <c:v>Mar  - 19 to Sep - 19</c:v>
                </c:pt>
                <c:pt idx="2">
                  <c:v>Dec - 19 to Jun - 20</c:v>
                </c:pt>
              </c:strCache>
            </c:strRef>
          </c:cat>
          <c:val>
            <c:numRef>
              <c:f>'Liquidity average'!$D$3:$D$5</c:f>
              <c:numCache>
                <c:formatCode>General</c:formatCode>
                <c:ptCount val="3"/>
                <c:pt idx="0">
                  <c:v>21.3</c:v>
                </c:pt>
                <c:pt idx="1">
                  <c:v>21.9</c:v>
                </c:pt>
                <c:pt idx="2">
                  <c:v>22.7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7A-4737-86A7-526DA475A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836847"/>
        <c:axId val="764837263"/>
      </c:lineChart>
      <c:catAx>
        <c:axId val="7648368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7263"/>
        <c:crosses val="autoZero"/>
        <c:auto val="1"/>
        <c:lblAlgn val="ctr"/>
        <c:lblOffset val="100"/>
        <c:noMultiLvlLbl val="0"/>
      </c:catAx>
      <c:valAx>
        <c:axId val="764837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6847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4">
        <a:lumMod val="60000"/>
        <a:lumOff val="4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  <a:latin typeface="Book Antiqua" panose="02040602050305030304" pitchFamily="18" charset="0"/>
              </a:rPr>
              <a:t>Chart 11</a:t>
            </a:r>
            <a:r>
              <a:rPr lang="en-US" sz="1000" b="1" baseline="0">
                <a:solidFill>
                  <a:sysClr val="windowText" lastClr="000000"/>
                </a:solidFill>
                <a:latin typeface="Book Antiqua" panose="02040602050305030304" pitchFamily="18" charset="0"/>
              </a:rPr>
              <a:t> </a:t>
            </a:r>
            <a:r>
              <a:rPr lang="en-US" sz="1000" b="1">
                <a:solidFill>
                  <a:sysClr val="windowText" lastClr="000000"/>
                </a:solidFill>
                <a:latin typeface="Book Antiqua" panose="02040602050305030304" pitchFamily="18" charset="0"/>
              </a:rPr>
              <a:t>:Customer deposits to total (non-interbank) loans %, 2019q3 - 2022q3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Book Antiqua" panose="0204060205030503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026050917702782"/>
          <c:y val="0.13451407115777195"/>
          <c:w val="0.72223001467704173"/>
          <c:h val="0.63737751531058617"/>
        </c:manualLayout>
      </c:layout>
      <c:lineChart>
        <c:grouping val="stacked"/>
        <c:varyColors val="0"/>
        <c:ser>
          <c:idx val="0"/>
          <c:order val="0"/>
          <c:tx>
            <c:strRef>
              <c:f>'11Customer dep to toal loans'!$B$2</c:f>
              <c:strCache>
                <c:ptCount val="1"/>
                <c:pt idx="0">
                  <c:v>Customer deposits to total (non-interbank) loans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'11Customer dep to toal loans'!$A$9:$A$21</c:f>
              <c:numCache>
                <c:formatCode>General</c:formatCode>
                <c:ptCount val="13"/>
                <c:pt idx="1">
                  <c:v>2019</c:v>
                </c:pt>
                <c:pt idx="5">
                  <c:v>2020</c:v>
                </c:pt>
                <c:pt idx="9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'11Customer dep to toal loans'!$B$9:$B$21</c:f>
              <c:numCache>
                <c:formatCode>0.0</c:formatCode>
                <c:ptCount val="13"/>
                <c:pt idx="0">
                  <c:v>136.69999999999999</c:v>
                </c:pt>
                <c:pt idx="1">
                  <c:v>140.30000000000001</c:v>
                </c:pt>
                <c:pt idx="2">
                  <c:v>137.9</c:v>
                </c:pt>
                <c:pt idx="3">
                  <c:v>143.80000000000001</c:v>
                </c:pt>
                <c:pt idx="4">
                  <c:v>143.6</c:v>
                </c:pt>
                <c:pt idx="5">
                  <c:v>152.4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173.9</c:v>
                </c:pt>
                <c:pt idx="11" formatCode="General">
                  <c:v>174.9</c:v>
                </c:pt>
                <c:pt idx="12" formatCode="General">
                  <c:v>179.1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69-4645-B34B-6372A5337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9657039"/>
        <c:axId val="1819657455"/>
      </c:lineChart>
      <c:catAx>
        <c:axId val="1819657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9657455"/>
        <c:crosses val="autoZero"/>
        <c:auto val="1"/>
        <c:lblAlgn val="ctr"/>
        <c:lblOffset val="100"/>
        <c:noMultiLvlLbl val="0"/>
      </c:catAx>
      <c:valAx>
        <c:axId val="1819657455"/>
        <c:scaling>
          <c:orientation val="minMax"/>
          <c:max val="200"/>
          <c:min val="0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9657039"/>
        <c:crosses val="autoZero"/>
        <c:crossBetween val="between"/>
        <c:majorUnit val="50"/>
      </c:valAx>
      <c:spPr>
        <a:solidFill>
          <a:sysClr val="window" lastClr="FFFFFF"/>
        </a:solidFill>
        <a:ln w="19050">
          <a:solidFill>
            <a:sysClr val="windowText" lastClr="000000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1905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spc="0" baseline="0">
                <a:solidFill>
                  <a:schemeClr val="tx1"/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r>
              <a:rPr lang="en-US" sz="1000" b="1">
                <a:solidFill>
                  <a:schemeClr val="tx1"/>
                </a:solidFill>
                <a:latin typeface="Book Antiqua" panose="02040602050305030304" pitchFamily="18" charset="0"/>
              </a:rPr>
              <a:t>Chart 12: Net Open position in foreign exchange to capital %, 2019q3 to</a:t>
            </a:r>
            <a:r>
              <a:rPr lang="en-US" sz="1000" b="1" baseline="0">
                <a:solidFill>
                  <a:schemeClr val="tx1"/>
                </a:solidFill>
                <a:latin typeface="Book Antiqua" panose="02040602050305030304" pitchFamily="18" charset="0"/>
              </a:rPr>
              <a:t> 2022q3 </a:t>
            </a:r>
            <a:endParaRPr lang="en-US" sz="1000" b="1">
              <a:solidFill>
                <a:schemeClr val="tx1"/>
              </a:solidFill>
              <a:latin typeface="Book Antiqua" panose="0204060205030503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spc="0" baseline="0">
              <a:solidFill>
                <a:schemeClr val="tx1"/>
              </a:solidFill>
              <a:latin typeface="Book Antiqua" panose="0204060205030503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14581764235994"/>
          <c:y val="0.13336577453365775"/>
          <c:w val="0.72644838525619082"/>
          <c:h val="0.6165989105376426"/>
        </c:manualLayout>
      </c:layout>
      <c:lineChart>
        <c:grouping val="standard"/>
        <c:varyColors val="0"/>
        <c:ser>
          <c:idx val="0"/>
          <c:order val="0"/>
          <c:tx>
            <c:strRef>
              <c:f>'12 Net Open position fx to cap'!$B$1</c:f>
              <c:strCache>
                <c:ptCount val="1"/>
                <c:pt idx="0">
                  <c:v>Net Open position in foreign exchange to capital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'12 Net Open position fx to cap'!$A$8:$A$20</c:f>
              <c:numCache>
                <c:formatCode>General</c:formatCode>
                <c:ptCount val="13"/>
                <c:pt idx="1">
                  <c:v>2019</c:v>
                </c:pt>
                <c:pt idx="5">
                  <c:v>2020</c:v>
                </c:pt>
                <c:pt idx="9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'12 Net Open position fx to cap'!$B$8:$B$20</c:f>
              <c:numCache>
                <c:formatCode>0.0</c:formatCode>
                <c:ptCount val="13"/>
                <c:pt idx="0">
                  <c:v>13.5</c:v>
                </c:pt>
                <c:pt idx="1">
                  <c:v>13.7</c:v>
                </c:pt>
                <c:pt idx="2">
                  <c:v>12.4</c:v>
                </c:pt>
                <c:pt idx="3">
                  <c:v>12.2</c:v>
                </c:pt>
                <c:pt idx="4">
                  <c:v>13.1</c:v>
                </c:pt>
                <c:pt idx="5">
                  <c:v>13.4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>
                  <c:v>15.9</c:v>
                </c:pt>
                <c:pt idx="11" formatCode="General">
                  <c:v>13.9</c:v>
                </c:pt>
                <c:pt idx="12" formatCode="General">
                  <c:v>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B5-46D5-B1F4-2CA07DAD4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0225167"/>
        <c:axId val="470229327"/>
      </c:lineChart>
      <c:catAx>
        <c:axId val="4702251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229327"/>
        <c:crosses val="autoZero"/>
        <c:auto val="1"/>
        <c:lblAlgn val="ctr"/>
        <c:lblOffset val="100"/>
        <c:noMultiLvlLbl val="0"/>
      </c:catAx>
      <c:valAx>
        <c:axId val="470229327"/>
        <c:scaling>
          <c:orientation val="minMax"/>
          <c:max val="18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225167"/>
        <c:crosses val="autoZero"/>
        <c:crossBetween val="between"/>
      </c:valAx>
      <c:spPr>
        <a:noFill/>
        <a:ln w="158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2072203583247746"/>
          <c:y val="0.89659329080215355"/>
          <c:w val="0.55855574574917266"/>
          <c:h val="5.4744908711228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AU" sz="1400" b="1">
                <a:solidFill>
                  <a:schemeClr val="tx1"/>
                </a:solidFill>
              </a:rPr>
              <a:t>Chart:</a:t>
            </a:r>
            <a:r>
              <a:rPr lang="en-AU" sz="1400" b="1" baseline="0">
                <a:solidFill>
                  <a:schemeClr val="tx1"/>
                </a:solidFill>
              </a:rPr>
              <a:t> 13 Real Estate Indicators (%)</a:t>
            </a:r>
            <a:endParaRPr lang="en-AU" sz="14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0773600174978126"/>
          <c:y val="3.02049622437971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675853018372707E-2"/>
          <c:y val="0.14023732470334413"/>
          <c:w val="0.89476859142607179"/>
          <c:h val="0.57303773921463697"/>
        </c:manualLayout>
      </c:layout>
      <c:lineChart>
        <c:grouping val="standard"/>
        <c:varyColors val="0"/>
        <c:ser>
          <c:idx val="0"/>
          <c:order val="0"/>
          <c:tx>
            <c:strRef>
              <c:f>'13 Real Estate Indicators'!$B$1</c:f>
              <c:strCache>
                <c:ptCount val="1"/>
                <c:pt idx="0">
                  <c:v>Residential real estate loans to gross loans(RHS)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'13 Real Estate Indicators'!$A$8:$A$20</c:f>
              <c:numCache>
                <c:formatCode>General</c:formatCode>
                <c:ptCount val="13"/>
                <c:pt idx="1">
                  <c:v>2019</c:v>
                </c:pt>
                <c:pt idx="5">
                  <c:v>2020</c:v>
                </c:pt>
                <c:pt idx="9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'13 Real Estate Indicators'!$B$8:$B$20</c:f>
              <c:numCache>
                <c:formatCode>General</c:formatCode>
                <c:ptCount val="13"/>
                <c:pt idx="0">
                  <c:v>11.5</c:v>
                </c:pt>
                <c:pt idx="1">
                  <c:v>12.1</c:v>
                </c:pt>
                <c:pt idx="2" formatCode="0.0">
                  <c:v>12</c:v>
                </c:pt>
                <c:pt idx="3">
                  <c:v>12.6</c:v>
                </c:pt>
                <c:pt idx="4">
                  <c:v>13.1</c:v>
                </c:pt>
                <c:pt idx="5">
                  <c:v>13.6</c:v>
                </c:pt>
                <c:pt idx="6">
                  <c:v>0</c:v>
                </c:pt>
                <c:pt idx="7">
                  <c:v>0</c:v>
                </c:pt>
                <c:pt idx="8" formatCode="0.0">
                  <c:v>0</c:v>
                </c:pt>
                <c:pt idx="9" formatCode="0.0">
                  <c:v>0</c:v>
                </c:pt>
                <c:pt idx="10">
                  <c:v>13.6</c:v>
                </c:pt>
                <c:pt idx="11">
                  <c:v>15.3</c:v>
                </c:pt>
                <c:pt idx="12">
                  <c:v>15.3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64-4762-BEED-4D50A5C75091}"/>
            </c:ext>
          </c:extLst>
        </c:ser>
        <c:ser>
          <c:idx val="1"/>
          <c:order val="1"/>
          <c:tx>
            <c:strRef>
              <c:f>'13 Real Estate Indicators'!$C$1</c:f>
              <c:strCache>
                <c:ptCount val="1"/>
                <c:pt idx="0">
                  <c:v>Commercial real estate loans to gross loans (LHS)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'13 Real Estate Indicators'!$A$8:$A$20</c:f>
              <c:numCache>
                <c:formatCode>General</c:formatCode>
                <c:ptCount val="13"/>
                <c:pt idx="1">
                  <c:v>2019</c:v>
                </c:pt>
                <c:pt idx="5">
                  <c:v>2020</c:v>
                </c:pt>
                <c:pt idx="9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'13 Real Estate Indicators'!$C$8:$C$20</c:f>
              <c:numCache>
                <c:formatCode>General</c:formatCode>
                <c:ptCount val="13"/>
                <c:pt idx="0">
                  <c:v>4.7</c:v>
                </c:pt>
                <c:pt idx="1">
                  <c:v>4.8</c:v>
                </c:pt>
                <c:pt idx="2">
                  <c:v>4.7</c:v>
                </c:pt>
                <c:pt idx="3" formatCode="0.0">
                  <c:v>5</c:v>
                </c:pt>
                <c:pt idx="4">
                  <c:v>4.8</c:v>
                </c:pt>
                <c:pt idx="5" formatCode="0.0">
                  <c:v>5</c:v>
                </c:pt>
                <c:pt idx="6" formatCode="0.0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6.1</c:v>
                </c:pt>
                <c:pt idx="11">
                  <c:v>4.4000000000000004</c:v>
                </c:pt>
                <c:pt idx="12">
                  <c:v>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64-4762-BEED-4D50A5C75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1860864"/>
        <c:axId val="1341861280"/>
      </c:lineChart>
      <c:catAx>
        <c:axId val="134186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1861280"/>
        <c:crosses val="autoZero"/>
        <c:auto val="1"/>
        <c:lblAlgn val="ctr"/>
        <c:lblOffset val="100"/>
        <c:noMultiLvlLbl val="0"/>
      </c:catAx>
      <c:valAx>
        <c:axId val="1341861280"/>
        <c:scaling>
          <c:orientation val="minMax"/>
          <c:max val="1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1860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Chart</a:t>
            </a:r>
            <a:r>
              <a:rPr lang="en-US" b="1" baseline="0"/>
              <a:t> 5:</a:t>
            </a:r>
            <a:r>
              <a:rPr lang="en-US" b="1"/>
              <a:t>Real Esate Indicatiors, 2018 to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'Real Esate Loan average'!$B$1</c:f>
              <c:strCache>
                <c:ptCount val="1"/>
                <c:pt idx="0">
                  <c:v>Residential real estate loans to gross loans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'Real Esate Loan average'!$A$2:$A$4</c:f>
              <c:strCache>
                <c:ptCount val="3"/>
                <c:pt idx="0">
                  <c:v>Jun -18 to Dec - 18</c:v>
                </c:pt>
                <c:pt idx="1">
                  <c:v>Mar  - 19 to Sep - 19</c:v>
                </c:pt>
                <c:pt idx="2">
                  <c:v>Dec - 19 to Jun - 20</c:v>
                </c:pt>
              </c:strCache>
            </c:strRef>
          </c:cat>
          <c:val>
            <c:numRef>
              <c:f>'Real Esate Loan average'!$B$2:$B$4</c:f>
              <c:numCache>
                <c:formatCode>0.0</c:formatCode>
                <c:ptCount val="3"/>
                <c:pt idx="0" formatCode="General">
                  <c:v>11.3</c:v>
                </c:pt>
                <c:pt idx="1">
                  <c:v>11</c:v>
                </c:pt>
                <c:pt idx="2" formatCode="General">
                  <c:v>11.9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5A-4F6B-B717-9C523F37F43A}"/>
            </c:ext>
          </c:extLst>
        </c:ser>
        <c:ser>
          <c:idx val="1"/>
          <c:order val="1"/>
          <c:tx>
            <c:strRef>
              <c:f>'Real Esate Loan average'!$C$1</c:f>
              <c:strCache>
                <c:ptCount val="1"/>
                <c:pt idx="0">
                  <c:v>Commercial real estate loans to gross loans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'Real Esate Loan average'!$A$2:$A$4</c:f>
              <c:strCache>
                <c:ptCount val="3"/>
                <c:pt idx="0">
                  <c:v>Jun -18 to Dec - 18</c:v>
                </c:pt>
                <c:pt idx="1">
                  <c:v>Mar  - 19 to Sep - 19</c:v>
                </c:pt>
                <c:pt idx="2">
                  <c:v>Dec - 19 to Jun - 20</c:v>
                </c:pt>
              </c:strCache>
            </c:strRef>
          </c:cat>
          <c:val>
            <c:numRef>
              <c:f>'Real Esate Loan average'!$C$2:$C$4</c:f>
              <c:numCache>
                <c:formatCode>General</c:formatCode>
                <c:ptCount val="3"/>
                <c:pt idx="0" formatCode="0.0">
                  <c:v>5</c:v>
                </c:pt>
                <c:pt idx="1">
                  <c:v>5.2</c:v>
                </c:pt>
                <c:pt idx="2">
                  <c:v>4.9000000000000004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5A-4F6B-B717-9C523F37F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7353343"/>
        <c:axId val="777352511"/>
      </c:lineChart>
      <c:catAx>
        <c:axId val="777353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352511"/>
        <c:crosses val="autoZero"/>
        <c:auto val="1"/>
        <c:lblAlgn val="ctr"/>
        <c:lblOffset val="100"/>
        <c:noMultiLvlLbl val="0"/>
      </c:catAx>
      <c:valAx>
        <c:axId val="777352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353343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4">
        <a:lumMod val="60000"/>
        <a:lumOff val="4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Chart 5: Large exposures to capital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'Large Exposures average'!$B$2</c:f>
              <c:strCache>
                <c:ptCount val="1"/>
                <c:pt idx="0">
                  <c:v>Large exposures to capital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'Large Exposures average'!$A$3:$A$5</c:f>
              <c:strCache>
                <c:ptCount val="3"/>
                <c:pt idx="0">
                  <c:v>Jun -18 to Dec - 18</c:v>
                </c:pt>
                <c:pt idx="1">
                  <c:v>Mar  - 19 to Sep - 19</c:v>
                </c:pt>
                <c:pt idx="2">
                  <c:v>Dec - 19 to Jun - 20</c:v>
                </c:pt>
              </c:strCache>
            </c:strRef>
          </c:cat>
          <c:val>
            <c:numRef>
              <c:f>'Large Exposures average'!$B$3:$B$5</c:f>
              <c:numCache>
                <c:formatCode>0.0</c:formatCode>
                <c:ptCount val="3"/>
                <c:pt idx="0">
                  <c:v>86</c:v>
                </c:pt>
                <c:pt idx="1">
                  <c:v>62.3</c:v>
                </c:pt>
                <c:pt idx="2">
                  <c:v>55.4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62-4519-93C3-DEA7D7F75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1242911"/>
        <c:axId val="781244159"/>
      </c:lineChart>
      <c:catAx>
        <c:axId val="781242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1244159"/>
        <c:crosses val="autoZero"/>
        <c:auto val="1"/>
        <c:lblAlgn val="ctr"/>
        <c:lblOffset val="100"/>
        <c:noMultiLvlLbl val="0"/>
      </c:catAx>
      <c:valAx>
        <c:axId val="781244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124291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4">
        <a:lumMod val="60000"/>
        <a:lumOff val="4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Chart 6:Customer deposits to total (non-interbank) loans, 2018 to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'Customer deps average'!$C$1</c:f>
              <c:strCache>
                <c:ptCount val="1"/>
                <c:pt idx="0">
                  <c:v>Customer deposits to total (non-interbank) loans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'Customer deps average'!$B$2:$B$4</c:f>
              <c:strCache>
                <c:ptCount val="3"/>
                <c:pt idx="0">
                  <c:v>Jun -18 to Dec - 18</c:v>
                </c:pt>
                <c:pt idx="1">
                  <c:v>Mar  - 19 to Sep - 19</c:v>
                </c:pt>
                <c:pt idx="2">
                  <c:v>Dec - 19 to Jun - 20</c:v>
                </c:pt>
              </c:strCache>
            </c:strRef>
          </c:cat>
          <c:val>
            <c:numRef>
              <c:f>'Customer deps average'!$C$2:$C$4</c:f>
              <c:numCache>
                <c:formatCode>0.0</c:formatCode>
                <c:ptCount val="3"/>
                <c:pt idx="0">
                  <c:v>141.5</c:v>
                </c:pt>
                <c:pt idx="1">
                  <c:v>137.1</c:v>
                </c:pt>
                <c:pt idx="2">
                  <c:v>139.80000000000001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C5-4D31-AEEC-5ED06B82C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837679"/>
        <c:axId val="764833935"/>
      </c:lineChart>
      <c:catAx>
        <c:axId val="764837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3935"/>
        <c:crosses val="autoZero"/>
        <c:auto val="1"/>
        <c:lblAlgn val="ctr"/>
        <c:lblOffset val="100"/>
        <c:noMultiLvlLbl val="0"/>
      </c:catAx>
      <c:valAx>
        <c:axId val="7648339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7679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4">
        <a:lumMod val="60000"/>
        <a:lumOff val="4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Chart 1: Capital Indicatiors, 2018 to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'Capital Average'!$C$2</c:f>
              <c:strCache>
                <c:ptCount val="1"/>
                <c:pt idx="0">
                  <c:v>Regulatory Capital to Risk Weighted Assets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'Capital Average'!$B$4:$B$6</c:f>
              <c:strCache>
                <c:ptCount val="3"/>
                <c:pt idx="0">
                  <c:v>Sep 18 to Mar 19</c:v>
                </c:pt>
                <c:pt idx="1">
                  <c:v>Jun 19 to Dec 19</c:v>
                </c:pt>
                <c:pt idx="2">
                  <c:v>Mar 20 to  Sep 20</c:v>
                </c:pt>
              </c:strCache>
            </c:strRef>
          </c:cat>
          <c:val>
            <c:numRef>
              <c:f>'Capital Average'!$C$4:$C$6</c:f>
              <c:numCache>
                <c:formatCode>General</c:formatCode>
                <c:ptCount val="3"/>
                <c:pt idx="0">
                  <c:v>36.5</c:v>
                </c:pt>
                <c:pt idx="1">
                  <c:v>35.799999999999997</c:v>
                </c:pt>
                <c:pt idx="2">
                  <c:v>36.299999999999997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47-460F-9256-ABD8BD91448B}"/>
            </c:ext>
          </c:extLst>
        </c:ser>
        <c:ser>
          <c:idx val="1"/>
          <c:order val="1"/>
          <c:tx>
            <c:strRef>
              <c:f>'Capital Average'!$D$2</c:f>
              <c:strCache>
                <c:ptCount val="1"/>
                <c:pt idx="0">
                  <c:v>Regulatory Tier 1 Capital  to Risk Weighted Assets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'Capital Average'!$B$4:$B$6</c:f>
              <c:strCache>
                <c:ptCount val="3"/>
                <c:pt idx="0">
                  <c:v>Sep 18 to Mar 19</c:v>
                </c:pt>
                <c:pt idx="1">
                  <c:v>Jun 19 to Dec 19</c:v>
                </c:pt>
                <c:pt idx="2">
                  <c:v>Mar 20 to  Sep 20</c:v>
                </c:pt>
              </c:strCache>
            </c:strRef>
          </c:cat>
          <c:val>
            <c:numRef>
              <c:f>'Capital Average'!$D$4:$D$6</c:f>
              <c:numCache>
                <c:formatCode>General</c:formatCode>
                <c:ptCount val="3"/>
                <c:pt idx="0">
                  <c:v>29.3</c:v>
                </c:pt>
                <c:pt idx="1">
                  <c:v>29.8</c:v>
                </c:pt>
                <c:pt idx="2">
                  <c:v>30.5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47-460F-9256-ABD8BD914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146671"/>
        <c:axId val="455151663"/>
      </c:lineChart>
      <c:catAx>
        <c:axId val="455146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151663"/>
        <c:crosses val="autoZero"/>
        <c:auto val="1"/>
        <c:lblAlgn val="ctr"/>
        <c:lblOffset val="100"/>
        <c:noMultiLvlLbl val="0"/>
      </c:catAx>
      <c:valAx>
        <c:axId val="455151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14667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4">
        <a:lumMod val="60000"/>
        <a:lumOff val="4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Chart 7: Foreign currency denominated loans and liabilities, 2018 to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'Foreign currency average'!$B$2</c:f>
              <c:strCache>
                <c:ptCount val="1"/>
                <c:pt idx="0">
                  <c:v>Foreign  currency -denominated loans to total loans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'Foreign currency average'!$A$3:$A$5</c:f>
              <c:strCache>
                <c:ptCount val="3"/>
                <c:pt idx="0">
                  <c:v>Jun -18 to Dec - 18</c:v>
                </c:pt>
                <c:pt idx="1">
                  <c:v>Mar  - 19 to Sep - 19</c:v>
                </c:pt>
                <c:pt idx="2">
                  <c:v>Dec - 19 to Jun - 20</c:v>
                </c:pt>
              </c:strCache>
            </c:strRef>
          </c:cat>
          <c:val>
            <c:numRef>
              <c:f>'Foreign currency average'!$B$3:$B$5</c:f>
              <c:numCache>
                <c:formatCode>0.0</c:formatCode>
                <c:ptCount val="3"/>
                <c:pt idx="0">
                  <c:v>5.9</c:v>
                </c:pt>
                <c:pt idx="1">
                  <c:v>5.9</c:v>
                </c:pt>
                <c:pt idx="2">
                  <c:v>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40-47EE-B761-4BD7E465D8CC}"/>
            </c:ext>
          </c:extLst>
        </c:ser>
        <c:ser>
          <c:idx val="1"/>
          <c:order val="1"/>
          <c:tx>
            <c:strRef>
              <c:f>'Foreign currency average'!$C$2</c:f>
              <c:strCache>
                <c:ptCount val="1"/>
                <c:pt idx="0">
                  <c:v>Foreign currecy denominated liabilities to total liabilites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'Foreign currency average'!$A$3:$A$5</c:f>
              <c:strCache>
                <c:ptCount val="3"/>
                <c:pt idx="0">
                  <c:v>Jun -18 to Dec - 18</c:v>
                </c:pt>
                <c:pt idx="1">
                  <c:v>Mar  - 19 to Sep - 19</c:v>
                </c:pt>
                <c:pt idx="2">
                  <c:v>Dec - 19 to Jun - 20</c:v>
                </c:pt>
              </c:strCache>
            </c:strRef>
          </c:cat>
          <c:val>
            <c:numRef>
              <c:f>'Foreign currency average'!$C$3:$C$5</c:f>
              <c:numCache>
                <c:formatCode>General</c:formatCode>
                <c:ptCount val="3"/>
                <c:pt idx="0">
                  <c:v>3.3</c:v>
                </c:pt>
                <c:pt idx="1">
                  <c:v>3.1</c:v>
                </c:pt>
                <c:pt idx="2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40-47EE-B761-4BD7E465D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123791"/>
        <c:axId val="456121711"/>
      </c:lineChart>
      <c:catAx>
        <c:axId val="4561237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6121711"/>
        <c:crosses val="autoZero"/>
        <c:auto val="1"/>
        <c:lblAlgn val="ctr"/>
        <c:lblOffset val="100"/>
        <c:noMultiLvlLbl val="0"/>
      </c:catAx>
      <c:valAx>
        <c:axId val="456121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612379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4">
        <a:lumMod val="60000"/>
        <a:lumOff val="4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Chart 2:Non Performing Loans, 2018 to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'NPLs average'!$C$2</c:f>
              <c:strCache>
                <c:ptCount val="1"/>
                <c:pt idx="0">
                  <c:v>NPLs net of Provision to Capital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'NPLs average'!$B$3:$B$5</c:f>
              <c:strCache>
                <c:ptCount val="3"/>
                <c:pt idx="0">
                  <c:v>Jun -18 to Dec - 18</c:v>
                </c:pt>
                <c:pt idx="1">
                  <c:v>Mar  - 19 to Sep - 19</c:v>
                </c:pt>
                <c:pt idx="2">
                  <c:v>Dec - 19 to Jun - 20</c:v>
                </c:pt>
              </c:strCache>
            </c:strRef>
          </c:cat>
          <c:val>
            <c:numRef>
              <c:f>'NPLs average'!$C$3:$C$5</c:f>
              <c:numCache>
                <c:formatCode>General</c:formatCode>
                <c:ptCount val="3"/>
                <c:pt idx="0">
                  <c:v>4.3</c:v>
                </c:pt>
                <c:pt idx="1">
                  <c:v>5.7</c:v>
                </c:pt>
                <c:pt idx="2">
                  <c:v>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1E-4263-9CB1-4454A41B963D}"/>
            </c:ext>
          </c:extLst>
        </c:ser>
        <c:ser>
          <c:idx val="1"/>
          <c:order val="1"/>
          <c:tx>
            <c:strRef>
              <c:f>'NPLs average'!$D$2</c:f>
              <c:strCache>
                <c:ptCount val="1"/>
                <c:pt idx="0">
                  <c:v>NPLs to Total Gross Loans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'NPLs average'!$B$3:$B$5</c:f>
              <c:strCache>
                <c:ptCount val="3"/>
                <c:pt idx="0">
                  <c:v>Jun -18 to Dec - 18</c:v>
                </c:pt>
                <c:pt idx="1">
                  <c:v>Mar  - 19 to Sep - 19</c:v>
                </c:pt>
                <c:pt idx="2">
                  <c:v>Dec - 19 to Jun - 20</c:v>
                </c:pt>
              </c:strCache>
            </c:strRef>
          </c:cat>
          <c:val>
            <c:numRef>
              <c:f>'NPLs average'!$D$3:$D$5</c:f>
              <c:numCache>
                <c:formatCode>0.0</c:formatCode>
                <c:ptCount val="3"/>
                <c:pt idx="0" formatCode="General">
                  <c:v>3.1</c:v>
                </c:pt>
                <c:pt idx="1">
                  <c:v>4</c:v>
                </c:pt>
                <c:pt idx="2" formatCode="General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1E-4263-9CB1-4454A41B9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202671"/>
        <c:axId val="472195183"/>
      </c:lineChart>
      <c:catAx>
        <c:axId val="472202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195183"/>
        <c:crosses val="autoZero"/>
        <c:auto val="1"/>
        <c:lblAlgn val="ctr"/>
        <c:lblOffset val="100"/>
        <c:noMultiLvlLbl val="0"/>
      </c:catAx>
      <c:valAx>
        <c:axId val="472195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20267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4">
        <a:lumMod val="60000"/>
        <a:lumOff val="4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spc="0" baseline="0">
                <a:solidFill>
                  <a:sysClr val="windowText" lastClr="000000"/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r>
              <a:rPr lang="en-US" sz="1050" b="1" baseline="0"/>
              <a:t>Capital to assets 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spc="0" baseline="0">
              <a:solidFill>
                <a:sysClr val="windowText" lastClr="000000"/>
              </a:solidFill>
              <a:latin typeface="Book Antiqua" panose="0204060205030503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785234232125334E-2"/>
          <c:y val="0.15936662723215619"/>
          <c:w val="0.85217352334245344"/>
          <c:h val="0.55711312450997796"/>
        </c:manualLayout>
      </c:layout>
      <c:lineChart>
        <c:grouping val="stacked"/>
        <c:varyColors val="0"/>
        <c:ser>
          <c:idx val="1"/>
          <c:order val="0"/>
          <c:tx>
            <c:strRef>
              <c:f>'2Capital to Assets'!$C$3</c:f>
              <c:strCache>
                <c:ptCount val="1"/>
                <c:pt idx="0">
                  <c:v>Capital to Assets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'2Capital to Assets'!$B$10:$B$22</c:f>
              <c:numCache>
                <c:formatCode>General</c:formatCode>
                <c:ptCount val="13"/>
                <c:pt idx="1">
                  <c:v>2019</c:v>
                </c:pt>
                <c:pt idx="5">
                  <c:v>2020</c:v>
                </c:pt>
                <c:pt idx="9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'2Capital to Assets'!$C$10:$C$22</c:f>
              <c:numCache>
                <c:formatCode>0.0</c:formatCode>
                <c:ptCount val="13"/>
                <c:pt idx="0">
                  <c:v>14</c:v>
                </c:pt>
                <c:pt idx="1">
                  <c:v>14</c:v>
                </c:pt>
                <c:pt idx="2">
                  <c:v>16.399999999999999</c:v>
                </c:pt>
                <c:pt idx="3">
                  <c:v>14.9</c:v>
                </c:pt>
                <c:pt idx="4" formatCode="General">
                  <c:v>14.6</c:v>
                </c:pt>
                <c:pt idx="5" formatCode="General">
                  <c:v>14.5</c:v>
                </c:pt>
                <c:pt idx="6" formatCode="General">
                  <c:v>0</c:v>
                </c:pt>
                <c:pt idx="7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>
                  <c:v>13.4</c:v>
                </c:pt>
                <c:pt idx="11" formatCode="General">
                  <c:v>13.2</c:v>
                </c:pt>
                <c:pt idx="12" formatCode="General">
                  <c:v>12.6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78-42E0-9C60-5D77D859A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5755247"/>
        <c:axId val="1819655791"/>
      </c:lineChart>
      <c:catAx>
        <c:axId val="17457552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endParaRPr lang="en-US"/>
          </a:p>
        </c:txPr>
        <c:crossAx val="1819655791"/>
        <c:crosses val="autoZero"/>
        <c:auto val="1"/>
        <c:lblAlgn val="ctr"/>
        <c:lblOffset val="100"/>
        <c:noMultiLvlLbl val="0"/>
      </c:catAx>
      <c:valAx>
        <c:axId val="1819655791"/>
        <c:scaling>
          <c:orientation val="minMax"/>
          <c:max val="20"/>
        </c:scaling>
        <c:delete val="0"/>
        <c:axPos val="l"/>
        <c:majorGridlines>
          <c:spPr>
            <a:ln w="1270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endParaRPr lang="en-US"/>
          </a:p>
        </c:txPr>
        <c:crossAx val="1745755247"/>
        <c:crosses val="autoZero"/>
        <c:crossBetween val="between"/>
      </c:valAx>
      <c:spPr>
        <a:solidFill>
          <a:sysClr val="window" lastClr="FFFFFF"/>
        </a:solidFill>
        <a:ln w="19050"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29871016995625499"/>
          <c:y val="0.89056924397290949"/>
          <c:w val="0.31551104932470597"/>
          <c:h val="5.40717462040127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Book Antiqua" panose="0204060205030503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19050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Book Antiqua" panose="0204060205030503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  <a:latin typeface="Book Antiqua" panose="02040602050305030304" pitchFamily="18" charset="0"/>
              </a:rPr>
              <a:t>Chart 3: Non Performing Loans %, 2019q3 to 2022q3</a:t>
            </a:r>
          </a:p>
        </c:rich>
      </c:tx>
      <c:layout>
        <c:manualLayout>
          <c:xMode val="edge"/>
          <c:yMode val="edge"/>
          <c:x val="4.6754502811183714E-2"/>
          <c:y val="4.97985699001701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ook Antiqua" panose="0204060205030503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941869207377104E-2"/>
          <c:y val="0.13674124791507322"/>
          <c:w val="0.8726739503562756"/>
          <c:h val="0.62178769883323093"/>
        </c:manualLayout>
      </c:layout>
      <c:lineChart>
        <c:grouping val="stacked"/>
        <c:varyColors val="0"/>
        <c:ser>
          <c:idx val="0"/>
          <c:order val="0"/>
          <c:tx>
            <c:strRef>
              <c:f>'3NPLs'!$C$2</c:f>
              <c:strCache>
                <c:ptCount val="1"/>
                <c:pt idx="0">
                  <c:v>NPLs net of Provision to Capital (LHS)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'3NPLs'!$B$9:$B$21</c:f>
              <c:numCache>
                <c:formatCode>General</c:formatCode>
                <c:ptCount val="13"/>
                <c:pt idx="1">
                  <c:v>2019</c:v>
                </c:pt>
                <c:pt idx="5">
                  <c:v>2020</c:v>
                </c:pt>
                <c:pt idx="9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'3NPLs'!$C$9:$C$21</c:f>
              <c:numCache>
                <c:formatCode>General</c:formatCode>
                <c:ptCount val="13"/>
                <c:pt idx="0">
                  <c:v>5.0999999999999996</c:v>
                </c:pt>
                <c:pt idx="1">
                  <c:v>4.8</c:v>
                </c:pt>
                <c:pt idx="2" formatCode="0.0">
                  <c:v>6</c:v>
                </c:pt>
                <c:pt idx="3">
                  <c:v>6.8</c:v>
                </c:pt>
                <c:pt idx="4">
                  <c:v>7.3</c:v>
                </c:pt>
                <c:pt idx="5">
                  <c:v>7.9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9</c:v>
                </c:pt>
                <c:pt idx="12">
                  <c:v>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43-4115-8D4D-9589D7BD8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670672"/>
        <c:axId val="1264671504"/>
      </c:lineChart>
      <c:lineChart>
        <c:grouping val="stacked"/>
        <c:varyColors val="0"/>
        <c:ser>
          <c:idx val="1"/>
          <c:order val="1"/>
          <c:tx>
            <c:strRef>
              <c:f>'3NPLs'!$D$2</c:f>
              <c:strCache>
                <c:ptCount val="1"/>
                <c:pt idx="0">
                  <c:v>NPLs to Total Gross Loans (RHS)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'3NPLs'!$B$9:$B$21</c:f>
              <c:numCache>
                <c:formatCode>General</c:formatCode>
                <c:ptCount val="13"/>
                <c:pt idx="1">
                  <c:v>2019</c:v>
                </c:pt>
                <c:pt idx="5">
                  <c:v>2020</c:v>
                </c:pt>
                <c:pt idx="9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'3NPLs'!$D$9:$D$21</c:f>
              <c:numCache>
                <c:formatCode>General</c:formatCode>
                <c:ptCount val="13"/>
                <c:pt idx="0">
                  <c:v>3.9</c:v>
                </c:pt>
                <c:pt idx="1">
                  <c:v>3.8</c:v>
                </c:pt>
                <c:pt idx="2">
                  <c:v>4.2</c:v>
                </c:pt>
                <c:pt idx="3">
                  <c:v>4.5999999999999996</c:v>
                </c:pt>
                <c:pt idx="4" formatCode="_(* #,##0.0_);_(* \(#,##0.0\);_(* &quot;-&quot;??_);_(@_)">
                  <c:v>5</c:v>
                </c:pt>
                <c:pt idx="5">
                  <c:v>5.3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6.2</c:v>
                </c:pt>
                <c:pt idx="10">
                  <c:v>6</c:v>
                </c:pt>
                <c:pt idx="11">
                  <c:v>6.3</c:v>
                </c:pt>
                <c:pt idx="12">
                  <c:v>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43-4115-8D4D-9589D7BD8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7269439"/>
        <c:axId val="1737276927"/>
      </c:lineChart>
      <c:catAx>
        <c:axId val="126467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4671504"/>
        <c:crosses val="autoZero"/>
        <c:auto val="1"/>
        <c:lblAlgn val="ctr"/>
        <c:lblOffset val="100"/>
        <c:noMultiLvlLbl val="0"/>
      </c:catAx>
      <c:valAx>
        <c:axId val="1264671504"/>
        <c:scaling>
          <c:orientation val="minMax"/>
          <c:max val="10"/>
        </c:scaling>
        <c:delete val="0"/>
        <c:axPos val="l"/>
        <c:majorGridlines>
          <c:spPr>
            <a:ln w="1270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4670672"/>
        <c:crosses val="autoZero"/>
        <c:crossBetween val="between"/>
      </c:valAx>
      <c:valAx>
        <c:axId val="1737276927"/>
        <c:scaling>
          <c:orientation val="minMax"/>
          <c:max val="1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7269439"/>
        <c:crosses val="max"/>
        <c:crossBetween val="between"/>
        <c:majorUnit val="2"/>
      </c:valAx>
      <c:catAx>
        <c:axId val="173726943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37276927"/>
        <c:crosses val="autoZero"/>
        <c:auto val="1"/>
        <c:lblAlgn val="ctr"/>
        <c:lblOffset val="100"/>
        <c:noMultiLvlLbl val="0"/>
      </c:catAx>
      <c:spPr>
        <a:noFill/>
        <a:ln w="15875"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836832859428387E-2"/>
          <c:y val="0.86040008214644448"/>
          <c:w val="0.89999980716700256"/>
          <c:h val="6.59828665111875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22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Book Antiqua" panose="02040602050305030304" pitchFamily="18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1000" b="1">
                <a:solidFill>
                  <a:sysClr val="windowText" lastClr="000000"/>
                </a:solidFill>
                <a:latin typeface="Book Antiqua" panose="02040602050305030304" pitchFamily="18" charset="0"/>
                <a:ea typeface="Tahoma" panose="020B0604030504040204" pitchFamily="34" charset="0"/>
                <a:cs typeface="Tahoma" panose="020B0604030504040204" pitchFamily="34" charset="0"/>
              </a:rPr>
              <a:t>Chart 4: Large exposures to capital %, 2019q3 to 2022q3</a:t>
            </a:r>
          </a:p>
        </c:rich>
      </c:tx>
      <c:layout>
        <c:manualLayout>
          <c:xMode val="edge"/>
          <c:yMode val="edge"/>
          <c:x val="0.14127038423475755"/>
          <c:y val="4.21940928270042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Book Antiqua" panose="02040602050305030304" pitchFamily="18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'4Large Exposures'!$C$3</c:f>
              <c:strCache>
                <c:ptCount val="1"/>
                <c:pt idx="0">
                  <c:v>Large exposures to capital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'4Large Exposures'!$B$6:$B$18</c:f>
              <c:numCache>
                <c:formatCode>General</c:formatCode>
                <c:ptCount val="13"/>
                <c:pt idx="1">
                  <c:v>2019</c:v>
                </c:pt>
                <c:pt idx="5">
                  <c:v>2020</c:v>
                </c:pt>
                <c:pt idx="9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'4Large Exposures'!$C$6:$C$18</c:f>
              <c:numCache>
                <c:formatCode>0.0</c:formatCode>
                <c:ptCount val="13"/>
                <c:pt idx="0">
                  <c:v>59.7</c:v>
                </c:pt>
                <c:pt idx="1">
                  <c:v>52.7</c:v>
                </c:pt>
                <c:pt idx="2">
                  <c:v>50.4</c:v>
                </c:pt>
                <c:pt idx="3">
                  <c:v>56.1</c:v>
                </c:pt>
                <c:pt idx="4">
                  <c:v>55.8</c:v>
                </c:pt>
                <c:pt idx="5">
                  <c:v>43.2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53.1</c:v>
                </c:pt>
                <c:pt idx="11" formatCode="General">
                  <c:v>41.5</c:v>
                </c:pt>
                <c:pt idx="12" formatCode="General">
                  <c:v>47.8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EA-4B86-8A61-3E27F9901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2500480"/>
        <c:axId val="992495488"/>
      </c:lineChart>
      <c:catAx>
        <c:axId val="99250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2495488"/>
        <c:crosses val="autoZero"/>
        <c:auto val="1"/>
        <c:lblAlgn val="ctr"/>
        <c:lblOffset val="100"/>
        <c:noMultiLvlLbl val="0"/>
      </c:catAx>
      <c:valAx>
        <c:axId val="99249548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solidFill>
            <a:sysClr val="window" lastClr="FFFFFF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2500480"/>
        <c:crosses val="autoZero"/>
        <c:crossBetween val="between"/>
      </c:valAx>
      <c:spPr>
        <a:noFill/>
        <a:ln w="15875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spc="0" baseline="0">
                <a:solidFill>
                  <a:sysClr val="windowText" lastClr="000000"/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  <a:latin typeface="Book Antiqua" panose="02040602050305030304" pitchFamily="18" charset="0"/>
              </a:rPr>
              <a:t>Chart 5: Foreign currency denominated loans &amp; liabilities %, 2019q3 - 2022q3 </a:t>
            </a:r>
          </a:p>
        </c:rich>
      </c:tx>
      <c:layout>
        <c:manualLayout>
          <c:xMode val="edge"/>
          <c:yMode val="edge"/>
          <c:x val="4.3457793414434731E-2"/>
          <c:y val="2.32558139534883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spc="0" baseline="0">
              <a:solidFill>
                <a:sysClr val="windowText" lastClr="000000"/>
              </a:solidFill>
              <a:latin typeface="Book Antiqua" panose="0204060205030503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02242638971164"/>
          <c:y val="0.16300402856619667"/>
          <c:w val="0.79337213967178533"/>
          <c:h val="0.53042757736678259"/>
        </c:manualLayout>
      </c:layout>
      <c:lineChart>
        <c:grouping val="stacked"/>
        <c:varyColors val="0"/>
        <c:ser>
          <c:idx val="0"/>
          <c:order val="0"/>
          <c:tx>
            <c:strRef>
              <c:f>'5FX loans'!$B$2</c:f>
              <c:strCache>
                <c:ptCount val="1"/>
                <c:pt idx="0">
                  <c:v>Foreign  currency -denominated loans to total loans (LHS)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'5FX loans'!$A$9:$A$21</c:f>
              <c:numCache>
                <c:formatCode>General</c:formatCode>
                <c:ptCount val="13"/>
                <c:pt idx="1">
                  <c:v>2019</c:v>
                </c:pt>
                <c:pt idx="5">
                  <c:v>2020</c:v>
                </c:pt>
                <c:pt idx="9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'5FX loans'!$B$9:$B$21</c:f>
              <c:numCache>
                <c:formatCode>0.0</c:formatCode>
                <c:ptCount val="13"/>
                <c:pt idx="0">
                  <c:v>5.7</c:v>
                </c:pt>
                <c:pt idx="1">
                  <c:v>5.5</c:v>
                </c:pt>
                <c:pt idx="2">
                  <c:v>5.8</c:v>
                </c:pt>
                <c:pt idx="3">
                  <c:v>5.0999999999999996</c:v>
                </c:pt>
                <c:pt idx="4">
                  <c:v>4.7</c:v>
                </c:pt>
                <c:pt idx="5">
                  <c:v>4.7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4.2</c:v>
                </c:pt>
                <c:pt idx="11">
                  <c:v>4.2</c:v>
                </c:pt>
                <c:pt idx="12" formatCode="General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C8-46B2-A613-18B085EE7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8080335"/>
        <c:axId val="1928076591"/>
      </c:lineChart>
      <c:lineChart>
        <c:grouping val="stacked"/>
        <c:varyColors val="0"/>
        <c:ser>
          <c:idx val="1"/>
          <c:order val="1"/>
          <c:tx>
            <c:strRef>
              <c:f>'5FX loans'!$C$2</c:f>
              <c:strCache>
                <c:ptCount val="1"/>
                <c:pt idx="0">
                  <c:v>Foreign currecy denominated liabilities to total liabilites (RHS)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'5FX loans'!$A$9:$A$21</c:f>
              <c:numCache>
                <c:formatCode>General</c:formatCode>
                <c:ptCount val="13"/>
                <c:pt idx="1">
                  <c:v>2019</c:v>
                </c:pt>
                <c:pt idx="5">
                  <c:v>2020</c:v>
                </c:pt>
                <c:pt idx="9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'5FX loans'!$C$9:$C$21</c:f>
              <c:numCache>
                <c:formatCode>0.0</c:formatCode>
                <c:ptCount val="13"/>
                <c:pt idx="0">
                  <c:v>3.1</c:v>
                </c:pt>
                <c:pt idx="1">
                  <c:v>3.4</c:v>
                </c:pt>
                <c:pt idx="2">
                  <c:v>3.8</c:v>
                </c:pt>
                <c:pt idx="3">
                  <c:v>3.9</c:v>
                </c:pt>
                <c:pt idx="4">
                  <c:v>3.2</c:v>
                </c:pt>
                <c:pt idx="5">
                  <c:v>2.9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2.9</c:v>
                </c:pt>
                <c:pt idx="11">
                  <c:v>2.5</c:v>
                </c:pt>
                <c:pt idx="12" formatCode="General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C8-46B2-A613-18B085EE7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8900799"/>
        <c:axId val="1737278591"/>
      </c:lineChart>
      <c:catAx>
        <c:axId val="19280803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endParaRPr lang="en-US"/>
          </a:p>
        </c:txPr>
        <c:crossAx val="1928076591"/>
        <c:crosses val="autoZero"/>
        <c:auto val="1"/>
        <c:lblAlgn val="ctr"/>
        <c:lblOffset val="100"/>
        <c:noMultiLvlLbl val="0"/>
      </c:catAx>
      <c:valAx>
        <c:axId val="1928076591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8080335"/>
        <c:crosses val="autoZero"/>
        <c:crossBetween val="between"/>
      </c:valAx>
      <c:valAx>
        <c:axId val="1737278591"/>
        <c:scaling>
          <c:orientation val="minMax"/>
          <c:max val="1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8900799"/>
        <c:crosses val="max"/>
        <c:crossBetween val="between"/>
        <c:majorUnit val="2"/>
      </c:valAx>
      <c:catAx>
        <c:axId val="154890079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37278591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  <a:ln w="19050">
          <a:solidFill>
            <a:sysClr val="windowText" lastClr="000000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Book Antiqua" panose="0204060205030503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r>
              <a:rPr lang="en-US" sz="1000" b="1">
                <a:latin typeface="Book Antiqua" panose="02040602050305030304" pitchFamily="18" charset="0"/>
              </a:rPr>
              <a:t>Chart 6: Return on Assets &amp; Return on Equity %, 2019q3 to 2022q3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Book Antiqua" panose="0204060205030503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37059844376281"/>
          <c:y val="0.16496183666696834"/>
          <c:w val="0.76136792490330218"/>
          <c:h val="0.57805201074003676"/>
        </c:manualLayout>
      </c:layout>
      <c:lineChart>
        <c:grouping val="stacked"/>
        <c:varyColors val="0"/>
        <c:ser>
          <c:idx val="0"/>
          <c:order val="0"/>
          <c:tx>
            <c:strRef>
              <c:f>'6ROAROE'!$B$2</c:f>
              <c:strCache>
                <c:ptCount val="1"/>
                <c:pt idx="0">
                  <c:v>Return on Assets (LHS)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'6ROAROE'!$A$9:$A$21</c:f>
              <c:numCache>
                <c:formatCode>General</c:formatCode>
                <c:ptCount val="13"/>
                <c:pt idx="1">
                  <c:v>2019</c:v>
                </c:pt>
                <c:pt idx="5">
                  <c:v>2020</c:v>
                </c:pt>
                <c:pt idx="9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'6ROAROE'!$B$9:$B$21</c:f>
              <c:numCache>
                <c:formatCode>General</c:formatCode>
                <c:ptCount val="13"/>
                <c:pt idx="0">
                  <c:v>4.9000000000000004</c:v>
                </c:pt>
                <c:pt idx="1">
                  <c:v>4.0999999999999996</c:v>
                </c:pt>
                <c:pt idx="2">
                  <c:v>5.8</c:v>
                </c:pt>
                <c:pt idx="3">
                  <c:v>4.7</c:v>
                </c:pt>
                <c:pt idx="4">
                  <c:v>4.7</c:v>
                </c:pt>
                <c:pt idx="5">
                  <c:v>3.8</c:v>
                </c:pt>
                <c:pt idx="6">
                  <c:v>0</c:v>
                </c:pt>
                <c:pt idx="7">
                  <c:v>0</c:v>
                </c:pt>
                <c:pt idx="8">
                  <c:v>5.2</c:v>
                </c:pt>
                <c:pt idx="9">
                  <c:v>0</c:v>
                </c:pt>
                <c:pt idx="10">
                  <c:v>6.2</c:v>
                </c:pt>
                <c:pt idx="11" formatCode="0.0">
                  <c:v>5.7</c:v>
                </c:pt>
                <c:pt idx="12" formatCode="0.00">
                  <c:v>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4E-41FE-A662-75BB14874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1703744"/>
        <c:axId val="1801365568"/>
      </c:lineChart>
      <c:lineChart>
        <c:grouping val="stacked"/>
        <c:varyColors val="0"/>
        <c:ser>
          <c:idx val="1"/>
          <c:order val="1"/>
          <c:tx>
            <c:strRef>
              <c:f>'6ROAROE'!$C$2</c:f>
              <c:strCache>
                <c:ptCount val="1"/>
                <c:pt idx="0">
                  <c:v>Return on Equity (RHS)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'6ROAROE'!$A$9:$A$21</c:f>
              <c:numCache>
                <c:formatCode>General</c:formatCode>
                <c:ptCount val="13"/>
                <c:pt idx="1">
                  <c:v>2019</c:v>
                </c:pt>
                <c:pt idx="5">
                  <c:v>2020</c:v>
                </c:pt>
                <c:pt idx="9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'6ROAROE'!$C$9:$C$21</c:f>
              <c:numCache>
                <c:formatCode>General</c:formatCode>
                <c:ptCount val="13"/>
                <c:pt idx="0">
                  <c:v>33.200000000000003</c:v>
                </c:pt>
                <c:pt idx="1">
                  <c:v>28.4</c:v>
                </c:pt>
                <c:pt idx="2">
                  <c:v>38.1</c:v>
                </c:pt>
                <c:pt idx="3">
                  <c:v>30.9</c:v>
                </c:pt>
                <c:pt idx="4">
                  <c:v>31.2</c:v>
                </c:pt>
                <c:pt idx="5">
                  <c:v>25.8</c:v>
                </c:pt>
                <c:pt idx="6" formatCode="0.0">
                  <c:v>0</c:v>
                </c:pt>
                <c:pt idx="7">
                  <c:v>0</c:v>
                </c:pt>
                <c:pt idx="8">
                  <c:v>36.299999999999997</c:v>
                </c:pt>
                <c:pt idx="9">
                  <c:v>0</c:v>
                </c:pt>
                <c:pt idx="10">
                  <c:v>44.7</c:v>
                </c:pt>
                <c:pt idx="11" formatCode="0.0">
                  <c:v>43.7</c:v>
                </c:pt>
                <c:pt idx="12" formatCode="0.00">
                  <c:v>61.7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4E-41FE-A662-75BB14874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6680863"/>
        <c:axId val="1746666303"/>
      </c:lineChart>
      <c:catAx>
        <c:axId val="191170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1365568"/>
        <c:crosses val="autoZero"/>
        <c:auto val="1"/>
        <c:lblAlgn val="ctr"/>
        <c:lblOffset val="100"/>
        <c:noMultiLvlLbl val="0"/>
      </c:catAx>
      <c:valAx>
        <c:axId val="1801365568"/>
        <c:scaling>
          <c:orientation val="minMax"/>
          <c:max val="10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1703744"/>
        <c:crosses val="autoZero"/>
        <c:crossBetween val="between"/>
        <c:majorUnit val="2"/>
      </c:valAx>
      <c:valAx>
        <c:axId val="1746666303"/>
        <c:scaling>
          <c:orientation val="minMax"/>
          <c:max val="65"/>
          <c:min val="1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6680863"/>
        <c:crosses val="max"/>
        <c:crossBetween val="between"/>
        <c:majorUnit val="10"/>
      </c:valAx>
      <c:catAx>
        <c:axId val="174668086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46666303"/>
        <c:crosses val="autoZero"/>
        <c:auto val="1"/>
        <c:lblAlgn val="ctr"/>
        <c:lblOffset val="100"/>
        <c:noMultiLvlLbl val="0"/>
      </c:catAx>
      <c:spPr>
        <a:noFill/>
        <a:ln w="1905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spc="0" baseline="0">
                <a:solidFill>
                  <a:schemeClr val="tx1"/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r>
              <a:rPr lang="en-US" sz="1000" b="1">
                <a:solidFill>
                  <a:schemeClr val="tx1"/>
                </a:solidFill>
                <a:latin typeface="Book Antiqua" panose="02040602050305030304" pitchFamily="18" charset="0"/>
              </a:rPr>
              <a:t>Chart 7: Interest Margin to Gross Income and Non Interest Expenses to Gross Income %, 2019q3 to 2022q3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spc="0" baseline="0">
              <a:solidFill>
                <a:schemeClr val="tx1"/>
              </a:solidFill>
              <a:latin typeface="Book Antiqua" panose="0204060205030503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766426071741032"/>
          <c:y val="0.2076388888888889"/>
          <c:w val="0.76830601587966052"/>
          <c:h val="0.46244995035444614"/>
        </c:manualLayout>
      </c:layout>
      <c:lineChart>
        <c:grouping val="standard"/>
        <c:varyColors val="0"/>
        <c:ser>
          <c:idx val="0"/>
          <c:order val="0"/>
          <c:tx>
            <c:strRef>
              <c:f>'7Interest margin non inter marg'!$B$2</c:f>
              <c:strCache>
                <c:ptCount val="1"/>
                <c:pt idx="0">
                  <c:v>Interest Margin to Gross Income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'7Interest margin non inter marg'!$A$9:$A$21</c:f>
              <c:numCache>
                <c:formatCode>General</c:formatCode>
                <c:ptCount val="13"/>
                <c:pt idx="1">
                  <c:v>2019</c:v>
                </c:pt>
                <c:pt idx="5">
                  <c:v>2020</c:v>
                </c:pt>
                <c:pt idx="9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'7Interest margin non inter marg'!$B$9:$B$21</c:f>
              <c:numCache>
                <c:formatCode>0.0</c:formatCode>
                <c:ptCount val="13"/>
                <c:pt idx="0">
                  <c:v>63.2</c:v>
                </c:pt>
                <c:pt idx="1">
                  <c:v>63.5</c:v>
                </c:pt>
                <c:pt idx="2">
                  <c:v>63.1</c:v>
                </c:pt>
                <c:pt idx="3">
                  <c:v>63.7</c:v>
                </c:pt>
                <c:pt idx="4">
                  <c:v>64.2</c:v>
                </c:pt>
                <c:pt idx="5">
                  <c:v>65.7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64.599999999999994</c:v>
                </c:pt>
                <c:pt idx="11" formatCode="General">
                  <c:v>64.099999999999994</c:v>
                </c:pt>
                <c:pt idx="12" formatCode="General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0C-48E9-912A-691BD8D7700E}"/>
            </c:ext>
          </c:extLst>
        </c:ser>
        <c:ser>
          <c:idx val="1"/>
          <c:order val="1"/>
          <c:tx>
            <c:strRef>
              <c:f>'7Interest margin non inter marg'!$C$2</c:f>
              <c:strCache>
                <c:ptCount val="1"/>
                <c:pt idx="0">
                  <c:v>Non Interest Expense to Gross Income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'7Interest margin non inter marg'!$A$9:$A$21</c:f>
              <c:numCache>
                <c:formatCode>General</c:formatCode>
                <c:ptCount val="13"/>
                <c:pt idx="1">
                  <c:v>2019</c:v>
                </c:pt>
                <c:pt idx="5">
                  <c:v>2020</c:v>
                </c:pt>
                <c:pt idx="9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'7Interest margin non inter marg'!$C$9:$C$21</c:f>
              <c:numCache>
                <c:formatCode>0.0</c:formatCode>
                <c:ptCount val="13"/>
                <c:pt idx="0">
                  <c:v>47.3</c:v>
                </c:pt>
                <c:pt idx="1">
                  <c:v>43</c:v>
                </c:pt>
                <c:pt idx="2">
                  <c:v>44.4</c:v>
                </c:pt>
                <c:pt idx="3">
                  <c:v>42.7</c:v>
                </c:pt>
                <c:pt idx="4">
                  <c:v>43</c:v>
                </c:pt>
                <c:pt idx="5">
                  <c:v>42.5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39.5</c:v>
                </c:pt>
                <c:pt idx="11">
                  <c:v>40</c:v>
                </c:pt>
                <c:pt idx="12" formatCode="General">
                  <c:v>41.3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0C-48E9-912A-691BD8D7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830031"/>
        <c:axId val="335825455"/>
      </c:lineChart>
      <c:catAx>
        <c:axId val="335830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5400000" spcFirstLastPara="1" vertOverflow="ellipsis" wrap="square" anchor="t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825455"/>
        <c:crosses val="autoZero"/>
        <c:auto val="1"/>
        <c:lblAlgn val="ctr"/>
        <c:lblOffset val="100"/>
        <c:noMultiLvlLbl val="0"/>
      </c:catAx>
      <c:valAx>
        <c:axId val="335825455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830031"/>
        <c:crosses val="autoZero"/>
        <c:crossBetween val="between"/>
      </c:valAx>
      <c:spPr>
        <a:noFill/>
        <a:ln w="15875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190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504826</xdr:colOff>
      <xdr:row>5</xdr:row>
      <xdr:rowOff>114299</xdr:rowOff>
    </xdr:from>
    <xdr:to>
      <xdr:col>8</xdr:col>
      <xdr:colOff>28575</xdr:colOff>
      <xdr:row>18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438149</xdr:colOff>
      <xdr:row>3</xdr:row>
      <xdr:rowOff>171449</xdr:rowOff>
    </xdr:from>
    <xdr:to>
      <xdr:col>9</xdr:col>
      <xdr:colOff>533400</xdr:colOff>
      <xdr:row>20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95249</xdr:colOff>
      <xdr:row>2</xdr:row>
      <xdr:rowOff>28575</xdr:rowOff>
    </xdr:from>
    <xdr:to>
      <xdr:col>10</xdr:col>
      <xdr:colOff>514350</xdr:colOff>
      <xdr:row>17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</xdr:colOff>
      <xdr:row>3</xdr:row>
      <xdr:rowOff>47625</xdr:rowOff>
    </xdr:from>
    <xdr:to>
      <xdr:col>10</xdr:col>
      <xdr:colOff>57151</xdr:colOff>
      <xdr:row>20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0</xdr:row>
      <xdr:rowOff>171448</xdr:rowOff>
    </xdr:from>
    <xdr:to>
      <xdr:col>11</xdr:col>
      <xdr:colOff>257176</xdr:colOff>
      <xdr:row>19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814387</xdr:colOff>
      <xdr:row>4</xdr:row>
      <xdr:rowOff>161925</xdr:rowOff>
    </xdr:from>
    <xdr:to>
      <xdr:col>7</xdr:col>
      <xdr:colOff>447675</xdr:colOff>
      <xdr:row>19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38101</xdr:colOff>
      <xdr:row>3</xdr:row>
      <xdr:rowOff>19050</xdr:rowOff>
    </xdr:from>
    <xdr:to>
      <xdr:col>10</xdr:col>
      <xdr:colOff>504825</xdr:colOff>
      <xdr:row>19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200024</xdr:colOff>
      <xdr:row>1</xdr:row>
      <xdr:rowOff>66674</xdr:rowOff>
    </xdr:from>
    <xdr:to>
      <xdr:col>10</xdr:col>
      <xdr:colOff>333375</xdr:colOff>
      <xdr:row>18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4</xdr:row>
      <xdr:rowOff>133349</xdr:rowOff>
    </xdr:from>
    <xdr:to>
      <xdr:col>11</xdr:col>
      <xdr:colOff>228600</xdr:colOff>
      <xdr:row>20</xdr:row>
      <xdr:rowOff>28574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1423987</xdr:colOff>
      <xdr:row>4</xdr:row>
      <xdr:rowOff>161925</xdr:rowOff>
    </xdr:from>
    <xdr:to>
      <xdr:col>4</xdr:col>
      <xdr:colOff>90487</xdr:colOff>
      <xdr:row>19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1423987</xdr:colOff>
      <xdr:row>4</xdr:row>
      <xdr:rowOff>104775</xdr:rowOff>
    </xdr:from>
    <xdr:to>
      <xdr:col>8</xdr:col>
      <xdr:colOff>576262</xdr:colOff>
      <xdr:row>18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0.22727</cdr:x>
      <cdr:y>0.28721</cdr:y>
    </cdr:from>
    <cdr:to>
      <cdr:x>0.3337</cdr:x>
      <cdr:y>0.48847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52625" y="130492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1423987</xdr:colOff>
      <xdr:row>4</xdr:row>
      <xdr:rowOff>161925</xdr:rowOff>
    </xdr:from>
    <xdr:to>
      <xdr:col>7</xdr:col>
      <xdr:colOff>538162</xdr:colOff>
      <xdr:row>19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1423987</xdr:colOff>
      <xdr:row>4</xdr:row>
      <xdr:rowOff>161925</xdr:rowOff>
    </xdr:from>
    <xdr:to>
      <xdr:col>2</xdr:col>
      <xdr:colOff>2814637</xdr:colOff>
      <xdr:row>19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809625</xdr:colOff>
      <xdr:row>8</xdr:row>
      <xdr:rowOff>0</xdr:rowOff>
    </xdr:from>
    <xdr:to>
      <xdr:col>7</xdr:col>
      <xdr:colOff>514350</xdr:colOff>
      <xdr:row>22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4</xdr:row>
      <xdr:rowOff>161925</xdr:rowOff>
    </xdr:from>
    <xdr:to>
      <xdr:col>9</xdr:col>
      <xdr:colOff>295275</xdr:colOff>
      <xdr:row>19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747711</xdr:colOff>
      <xdr:row>5</xdr:row>
      <xdr:rowOff>76202</xdr:rowOff>
    </xdr:from>
    <xdr:to>
      <xdr:col>6</xdr:col>
      <xdr:colOff>257174</xdr:colOff>
      <xdr:row>17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57149</xdr:colOff>
      <xdr:row>3</xdr:row>
      <xdr:rowOff>0</xdr:rowOff>
    </xdr:from>
    <xdr:to>
      <xdr:col>12</xdr:col>
      <xdr:colOff>457200</xdr:colOff>
      <xdr:row>18</xdr:row>
      <xdr:rowOff>180976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9525</xdr:rowOff>
    </xdr:from>
    <xdr:to>
      <xdr:col>11</xdr:col>
      <xdr:colOff>381000</xdr:colOff>
      <xdr:row>17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3090861</xdr:colOff>
      <xdr:row>8</xdr:row>
      <xdr:rowOff>38100</xdr:rowOff>
    </xdr:from>
    <xdr:to>
      <xdr:col>11</xdr:col>
      <xdr:colOff>9525</xdr:colOff>
      <xdr:row>25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3</xdr:row>
      <xdr:rowOff>95250</xdr:rowOff>
    </xdr:from>
    <xdr:to>
      <xdr:col>12</xdr:col>
      <xdr:colOff>95250</xdr:colOff>
      <xdr:row>20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land%20Funmat\AppData\Local\Microsoft\Windows\INetCache\Content.Outlook\0VZWLDOB\PNG_Bridge_table_FSI-SRs_IMF_TA_Mission_V4%20(00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land%20Funmat\Desktop\Bridge%20Table%202023\Copy%20of%20PNG_Bridge_table_FSI-SRs_IMF_TA_Mission_V4%20(00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srael%20mudima\Documents\MacroPrudential%20Main%20Folder\FSIs%20QEB\2021\March%202021\FSIs%20for%20Mar%202021%20QEB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srael%20mudima\Documents\MacroPrudential%20Main%20Folder\IMF\2022\Article%20IV\FSIs%20for%20Dec%202021%20Q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SD"/>
      <sheetName val="5.1 DT"/>
      <sheetName val="5.1 DT_BT"/>
      <sheetName val="PNG_DTs_PL"/>
      <sheetName val="PNG_DTs_BS&amp;memo"/>
      <sheetName val="Reconciliation"/>
      <sheetName val="ODC-2SR"/>
      <sheetName val="5.2 OFC_ MMF"/>
      <sheetName val="5.3 OFC_IC"/>
      <sheetName val="5.3.1 OFC_LIC"/>
      <sheetName val="5.3.1 OFC_LIC_BT"/>
      <sheetName val="PNG_LIC_PL"/>
      <sheetName val="PNG_LIC_PL_Q"/>
      <sheetName val="PNG_LIC_BS"/>
      <sheetName val="5.3.2 OFC_NLIC"/>
      <sheetName val="5.3.2 OFC_NLIC_BT"/>
      <sheetName val="PNG_NLIC_BS"/>
      <sheetName val="5.4 OFC_PF"/>
      <sheetName val="5.4 OFC_PF_BT"/>
      <sheetName val="PNG_PF_BS"/>
      <sheetName val="PNG_PF_BS_TM1"/>
      <sheetName val="PNG_PF_PL"/>
      <sheetName val="PNG_PF_PL_Quarterly"/>
      <sheetName val="PNG_PF_PL_TM1"/>
      <sheetName val="5.4 OFC_PF_BT_OLD"/>
      <sheetName val="5.5 NFC"/>
      <sheetName val="5.6 HH"/>
      <sheetName val="5.7 OFC"/>
      <sheetName val="5.7 OFC_BT"/>
      <sheetName val="5.8 REP"/>
      <sheetName val="6.0 CDM"/>
      <sheetName val="Report Form"/>
    </sheetNames>
    <sheetDataSet>
      <sheetData sheetId="0" refreshError="1"/>
      <sheetData sheetId="1" refreshError="1">
        <row r="118">
          <cell r="AN118">
            <v>96.334926872851</v>
          </cell>
        </row>
        <row r="154">
          <cell r="S154">
            <v>29.994097042450178</v>
          </cell>
        </row>
        <row r="157">
          <cell r="S157">
            <v>35.427482428135299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SD"/>
      <sheetName val="5.1 DT"/>
      <sheetName val="5.1 DT_BT"/>
      <sheetName val="PNG_DTs_PL"/>
      <sheetName val="PNG_DTs_BS&amp;memo"/>
      <sheetName val="Reconciliation"/>
      <sheetName val="ODC-2SR"/>
      <sheetName val="5.2 OFC_ MMF"/>
      <sheetName val="5.3 OFC_IC"/>
      <sheetName val="5.3.1 OFC_LIC"/>
      <sheetName val="5.3.1 OFC_LIC_BT"/>
      <sheetName val="PNG_LIC_PL"/>
      <sheetName val="PNG_LIC_PL_Q"/>
      <sheetName val="PNG_LIC_BS"/>
      <sheetName val="5.3.2 OFC_NLIC"/>
      <sheetName val="5.3.2 OFC_NLIC_BT"/>
      <sheetName val="PNG_NLIC_BS"/>
      <sheetName val="5.4 OFC_PF"/>
      <sheetName val="5.4 OFC_PF_BT"/>
      <sheetName val="PNG_PF_BS"/>
      <sheetName val="PNG_PF_BS_TM1"/>
      <sheetName val="PNG_PF_PL"/>
      <sheetName val="PNG_PF_PL_Quarterly"/>
      <sheetName val="PNG_PF_PL_TM1"/>
      <sheetName val="5.4 OFC_PF_BT_OLD"/>
      <sheetName val="5.5 NFC"/>
      <sheetName val="5.6 HH"/>
      <sheetName val="5.7 OFC"/>
      <sheetName val="5.7 OFC_BT"/>
      <sheetName val="5.8 REP"/>
      <sheetName val="6.0 CDM"/>
      <sheetName val="Report Form"/>
    </sheetNames>
    <sheetDataSet>
      <sheetData sheetId="0" refreshError="1"/>
      <sheetData sheetId="1" refreshError="1">
        <row r="157">
          <cell r="U157">
            <v>37.49600980736475</v>
          </cell>
        </row>
        <row r="160">
          <cell r="S160">
            <v>35.452082129523632</v>
          </cell>
        </row>
        <row r="166">
          <cell r="S166">
            <v>64.522048233112073</v>
          </cell>
        </row>
        <row r="179">
          <cell r="S179">
            <v>194.25226585606626</v>
          </cell>
        </row>
        <row r="182">
          <cell r="S182">
            <v>5.3608534872108766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Page"/>
      <sheetName val="FSD"/>
      <sheetName val="FSD Table 2"/>
      <sheetName val="FS2-Annex 2"/>
      <sheetName val="Source Data IS"/>
      <sheetName val="FS2-Annex 3"/>
      <sheetName val="Source Data BS"/>
      <sheetName val="FS2-Annex 4"/>
      <sheetName val="FS2-Annex 5"/>
      <sheetName val="Sheet4"/>
    </sheetNames>
    <sheetDataSet>
      <sheetData sheetId="0"/>
      <sheetData sheetId="1">
        <row r="73">
          <cell r="B73">
            <v>39.6</v>
          </cell>
          <cell r="C73">
            <v>35.5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Page"/>
      <sheetName val="FSD"/>
      <sheetName val="FSD Table 2"/>
      <sheetName val="FS2-Annex 2"/>
      <sheetName val="Source Data IS"/>
      <sheetName val="FS2-Annex 3"/>
      <sheetName val="Source Data BS"/>
      <sheetName val="FS2-Annex 4"/>
      <sheetName val="FS2-Annex 5"/>
      <sheetName val="Sheet4"/>
    </sheetNames>
    <sheetDataSet>
      <sheetData sheetId="0"/>
      <sheetData sheetId="1">
        <row r="82">
          <cell r="E82">
            <v>6.2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3"/>
  <sheetViews>
    <sheetView showGridLines="0" tabSelected="1" view="pageBreakPreview" zoomScaleNormal="100" zoomScaleSheetLayoutView="100" workbookViewId="0">
      <selection activeCell="I81" sqref="I81"/>
    </sheetView>
  </sheetViews>
  <sheetFormatPr defaultRowHeight="14.4" x14ac:dyDescent="0.3"/>
  <cols>
    <col min="3" max="3" width="13.33203125" customWidth="1"/>
    <col min="5" max="5" width="12" customWidth="1"/>
    <col min="6" max="7" width="12.5546875" customWidth="1"/>
    <col min="8" max="8" width="11.44140625" customWidth="1"/>
    <col min="9" max="10" width="9.88671875" customWidth="1"/>
    <col min="11" max="11" width="14.33203125" customWidth="1"/>
  </cols>
  <sheetData>
    <row r="1" spans="1:11" x14ac:dyDescent="0.3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x14ac:dyDescent="0.3">
      <c r="A2" s="11"/>
      <c r="B2" s="57" t="s">
        <v>62</v>
      </c>
      <c r="C2" s="59"/>
      <c r="D2" s="58"/>
      <c r="E2" s="57" t="s">
        <v>54</v>
      </c>
      <c r="F2" s="59"/>
      <c r="G2" s="59"/>
      <c r="H2" s="59"/>
      <c r="I2" s="58"/>
      <c r="J2" s="57" t="s">
        <v>55</v>
      </c>
      <c r="K2" s="58"/>
    </row>
    <row r="3" spans="1:11" ht="12.75" customHeight="1" x14ac:dyDescent="0.3">
      <c r="A3" s="60" t="s">
        <v>63</v>
      </c>
      <c r="B3" s="62" t="s">
        <v>66</v>
      </c>
      <c r="C3" s="62" t="s">
        <v>67</v>
      </c>
      <c r="D3" s="62" t="s">
        <v>68</v>
      </c>
      <c r="E3" s="62" t="s">
        <v>56</v>
      </c>
      <c r="F3" s="62" t="s">
        <v>69</v>
      </c>
      <c r="G3" s="62" t="s">
        <v>57</v>
      </c>
      <c r="H3" s="62" t="s">
        <v>58</v>
      </c>
      <c r="I3" s="64" t="s">
        <v>59</v>
      </c>
      <c r="J3" s="44"/>
      <c r="K3" s="62" t="s">
        <v>60</v>
      </c>
    </row>
    <row r="4" spans="1:11" ht="111.75" customHeight="1" x14ac:dyDescent="0.3">
      <c r="A4" s="61"/>
      <c r="B4" s="63"/>
      <c r="C4" s="63"/>
      <c r="D4" s="63"/>
      <c r="E4" s="63"/>
      <c r="F4" s="63"/>
      <c r="G4" s="63"/>
      <c r="H4" s="63"/>
      <c r="I4" s="65"/>
      <c r="J4" s="45" t="s">
        <v>61</v>
      </c>
      <c r="K4" s="63"/>
    </row>
    <row r="5" spans="1:11" x14ac:dyDescent="0.3">
      <c r="A5" s="47">
        <v>2011</v>
      </c>
      <c r="B5" s="46">
        <v>95.5</v>
      </c>
      <c r="C5" s="46">
        <v>94.7</v>
      </c>
      <c r="D5" s="46">
        <v>0.8</v>
      </c>
      <c r="E5" s="46">
        <v>29.994097042450178</v>
      </c>
      <c r="F5" s="46">
        <v>35.427482428135299</v>
      </c>
      <c r="G5" s="46">
        <v>35.452082129523632</v>
      </c>
      <c r="H5" s="46">
        <v>64.522048233112073</v>
      </c>
      <c r="I5" s="46">
        <v>0</v>
      </c>
      <c r="J5" s="46">
        <v>194.25226585606626</v>
      </c>
      <c r="K5" s="46">
        <v>5.3608534872108766</v>
      </c>
    </row>
    <row r="6" spans="1:11" x14ac:dyDescent="0.3">
      <c r="A6" s="47">
        <v>2012</v>
      </c>
      <c r="B6" s="46">
        <v>95.4</v>
      </c>
      <c r="C6" s="46">
        <v>94.439949362158742</v>
      </c>
      <c r="D6" s="46">
        <v>0.9</v>
      </c>
      <c r="E6" s="46">
        <v>37.321816647922851</v>
      </c>
      <c r="F6" s="46">
        <v>37.517494373705652</v>
      </c>
      <c r="G6" s="46">
        <v>37.551830187675677</v>
      </c>
      <c r="H6" s="46">
        <v>17.308918152844889</v>
      </c>
      <c r="I6" s="46">
        <v>53.411751364147783</v>
      </c>
      <c r="J6" s="46">
        <v>160.86092636882111</v>
      </c>
      <c r="K6" s="46">
        <v>15.810208604966661</v>
      </c>
    </row>
    <row r="7" spans="1:11" x14ac:dyDescent="0.3">
      <c r="A7" s="47">
        <v>2013</v>
      </c>
      <c r="B7" s="46">
        <v>97.2</v>
      </c>
      <c r="C7" s="46">
        <v>94.509228400834957</v>
      </c>
      <c r="D7" s="46">
        <v>0.5</v>
      </c>
      <c r="E7" s="46">
        <v>42.617211288828749</v>
      </c>
      <c r="F7" s="46">
        <v>58.804822405672596</v>
      </c>
      <c r="G7" s="46">
        <v>58.8240568172248</v>
      </c>
      <c r="H7" s="46">
        <v>4.1184765129129506</v>
      </c>
      <c r="I7" s="46">
        <v>12.11419891263653</v>
      </c>
      <c r="J7" s="46">
        <v>194.41003512097384</v>
      </c>
      <c r="K7" s="46">
        <v>14.906550480345713</v>
      </c>
    </row>
    <row r="8" spans="1:11" x14ac:dyDescent="0.3">
      <c r="A8" s="47">
        <v>2014</v>
      </c>
      <c r="B8" s="46">
        <v>97</v>
      </c>
      <c r="C8" s="46">
        <v>96.500362907295894</v>
      </c>
      <c r="D8" s="46">
        <v>0.6</v>
      </c>
      <c r="E8" s="46">
        <v>34.372145942425682</v>
      </c>
      <c r="F8" s="46">
        <v>56.228024327721457</v>
      </c>
      <c r="G8" s="46">
        <v>56.240481189246282</v>
      </c>
      <c r="H8" s="46">
        <v>-0.87553201310252748</v>
      </c>
      <c r="I8" s="46">
        <v>-2.7801758987902292</v>
      </c>
      <c r="J8" s="46">
        <v>133.29563579891453</v>
      </c>
      <c r="K8" s="46">
        <v>9.3821946461138452</v>
      </c>
    </row>
    <row r="9" spans="1:11" x14ac:dyDescent="0.3">
      <c r="A9" s="47">
        <v>2015</v>
      </c>
      <c r="B9" s="46">
        <v>96.7</v>
      </c>
      <c r="C9" s="46">
        <v>96.604464904613081</v>
      </c>
      <c r="D9" s="46">
        <v>0.7</v>
      </c>
      <c r="E9" s="46">
        <v>38.744031301329684</v>
      </c>
      <c r="F9" s="46">
        <v>53.126467406343117</v>
      </c>
      <c r="G9" s="46">
        <v>53.143689580854122</v>
      </c>
      <c r="H9" s="46">
        <v>-2.7610907443886346</v>
      </c>
      <c r="I9" s="46">
        <v>-9.4276544321495326</v>
      </c>
      <c r="J9" s="46">
        <v>77.178454036837266</v>
      </c>
      <c r="K9" s="46">
        <v>14.488821250110517</v>
      </c>
    </row>
    <row r="10" spans="1:11" x14ac:dyDescent="0.3">
      <c r="A10" s="47">
        <v>2016</v>
      </c>
      <c r="B10" s="46">
        <v>96.5</v>
      </c>
      <c r="C10" s="46">
        <v>96.020956591361227</v>
      </c>
      <c r="D10" s="46">
        <v>0.8</v>
      </c>
      <c r="E10" s="46">
        <v>22.3</v>
      </c>
      <c r="F10" s="46">
        <v>39.499784367636991</v>
      </c>
      <c r="G10" s="46">
        <v>39.501864046842599</v>
      </c>
      <c r="H10" s="46">
        <v>8.6223004707593418</v>
      </c>
      <c r="I10" s="46">
        <v>25.820583240232747</v>
      </c>
      <c r="J10" s="46">
        <v>156.07020864282921</v>
      </c>
      <c r="K10" s="46">
        <v>19.354888597017609</v>
      </c>
    </row>
    <row r="11" spans="1:11" x14ac:dyDescent="0.3">
      <c r="A11" s="47">
        <v>2017</v>
      </c>
      <c r="B11" s="46">
        <v>96.4</v>
      </c>
      <c r="C11" s="46">
        <v>96.334926872851</v>
      </c>
      <c r="D11" s="46">
        <v>0.75072399015982527</v>
      </c>
      <c r="E11" s="46">
        <v>30.8</v>
      </c>
      <c r="F11" s="46">
        <v>54.767172837370651</v>
      </c>
      <c r="G11" s="46">
        <v>54.775140341547655</v>
      </c>
      <c r="H11" s="46">
        <v>3.9697189482666762</v>
      </c>
      <c r="I11" s="46">
        <v>17.54338199821802</v>
      </c>
      <c r="J11" s="46">
        <v>135.72108530745777</v>
      </c>
      <c r="K11" s="46">
        <v>18.720806727367783</v>
      </c>
    </row>
    <row r="12" spans="1:11" x14ac:dyDescent="0.3">
      <c r="A12" s="47">
        <v>2018</v>
      </c>
      <c r="B12" s="46">
        <v>95.2</v>
      </c>
      <c r="C12" s="46">
        <v>95.618034710276177</v>
      </c>
      <c r="D12" s="46">
        <v>1.0878462497831765</v>
      </c>
      <c r="E12" s="46">
        <v>11.78524542777919</v>
      </c>
      <c r="F12" s="46">
        <v>56.621722618097735</v>
      </c>
      <c r="G12" s="46">
        <v>56.624744164375997</v>
      </c>
      <c r="H12" s="46">
        <v>-2.3849268062888473</v>
      </c>
      <c r="I12" s="46">
        <v>-11.079905410457222</v>
      </c>
      <c r="J12" s="46">
        <v>111.80196594791474</v>
      </c>
      <c r="K12" s="46">
        <v>14.059202342223895</v>
      </c>
    </row>
    <row r="13" spans="1:11" x14ac:dyDescent="0.3">
      <c r="A13" s="47">
        <v>2019</v>
      </c>
      <c r="B13" s="46">
        <v>95.1</v>
      </c>
      <c r="C13" s="46">
        <v>94.999020876031807</v>
      </c>
      <c r="D13" s="46">
        <v>1.1512378667585543</v>
      </c>
      <c r="E13" s="46">
        <v>47.567902695737018</v>
      </c>
      <c r="F13" s="46">
        <v>50.02703765306331</v>
      </c>
      <c r="G13" s="46">
        <v>50.041588164931049</v>
      </c>
      <c r="H13" s="46">
        <v>11.072351441235808</v>
      </c>
      <c r="I13" s="46">
        <v>37.633972999388618</v>
      </c>
      <c r="J13" s="46">
        <v>94.430573031492415</v>
      </c>
      <c r="K13" s="46">
        <v>22.242861466646623</v>
      </c>
    </row>
    <row r="14" spans="1:11" x14ac:dyDescent="0.3">
      <c r="A14" s="47">
        <v>2020</v>
      </c>
      <c r="B14" s="46">
        <v>95.1</v>
      </c>
      <c r="C14" s="46">
        <v>95.842941625423876</v>
      </c>
      <c r="D14" s="46">
        <v>1.0626472442591997</v>
      </c>
      <c r="E14" s="46">
        <v>44.2</v>
      </c>
      <c r="F14" s="46">
        <v>50.196987644422087</v>
      </c>
      <c r="G14" s="46">
        <v>50.2109662940437</v>
      </c>
      <c r="H14" s="46">
        <v>34.864459616630583</v>
      </c>
      <c r="I14" s="46">
        <v>87.885050213448935</v>
      </c>
      <c r="J14" s="46">
        <v>97.108724658865953</v>
      </c>
      <c r="K14" s="46">
        <v>11.374224607706578</v>
      </c>
    </row>
    <row r="15" spans="1:11" x14ac:dyDescent="0.3">
      <c r="A15" s="47">
        <v>2021</v>
      </c>
      <c r="B15" s="46">
        <v>94.6</v>
      </c>
      <c r="C15" s="46">
        <v>94.116925637103975</v>
      </c>
      <c r="D15" s="46">
        <v>1.1629659340880423</v>
      </c>
      <c r="E15" s="46">
        <v>46.1</v>
      </c>
      <c r="F15" s="46">
        <v>52.562126020186049</v>
      </c>
      <c r="G15" s="46">
        <v>52.578350218739878</v>
      </c>
      <c r="H15" s="46">
        <v>37.931747688375808</v>
      </c>
      <c r="I15" s="46">
        <v>90.257846323891471</v>
      </c>
      <c r="J15" s="46">
        <v>79.685377406462663</v>
      </c>
      <c r="K15" s="46">
        <v>14.863351612909295</v>
      </c>
    </row>
    <row r="16" spans="1:11" x14ac:dyDescent="0.3">
      <c r="A16" s="47">
        <v>2022</v>
      </c>
      <c r="B16" s="46">
        <v>95.2</v>
      </c>
      <c r="C16" s="46">
        <v>92.608269924855207</v>
      </c>
      <c r="D16" s="46">
        <v>1.8469446805454113</v>
      </c>
      <c r="E16" s="46">
        <v>53.3</v>
      </c>
      <c r="F16" s="46">
        <v>56.075456594326198</v>
      </c>
      <c r="G16" s="46">
        <v>56.090758734759014</v>
      </c>
      <c r="H16" s="46">
        <v>9.267514070275956</v>
      </c>
      <c r="I16" s="46">
        <v>19.461041056803911</v>
      </c>
      <c r="J16" s="46">
        <v>41.604983661647104</v>
      </c>
      <c r="K16" s="46">
        <v>2.6053644761411934</v>
      </c>
    </row>
    <row r="17" spans="1:11" x14ac:dyDescent="0.3">
      <c r="A17" s="48">
        <v>2011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</row>
    <row r="18" spans="1:11" x14ac:dyDescent="0.3">
      <c r="A18" s="47" t="s">
        <v>39</v>
      </c>
      <c r="B18" s="46">
        <v>95.5</v>
      </c>
      <c r="C18" s="46">
        <v>94.7</v>
      </c>
      <c r="D18" s="46">
        <v>0.8</v>
      </c>
      <c r="E18" s="46">
        <f>[1]FSD!$S$154</f>
        <v>29.994097042450178</v>
      </c>
      <c r="F18" s="46">
        <f>[1]FSD!$S$157</f>
        <v>35.427482428135299</v>
      </c>
      <c r="G18" s="46">
        <f>[2]FSD!$S$160</f>
        <v>35.452082129523632</v>
      </c>
      <c r="H18" s="46">
        <f>[2]FSD!$S$166</f>
        <v>64.522048233112073</v>
      </c>
      <c r="I18" s="46">
        <v>0</v>
      </c>
      <c r="J18" s="46">
        <f>[2]FSD!$S$179</f>
        <v>194.25226585606626</v>
      </c>
      <c r="K18" s="46">
        <f>[2]FSD!$S$182</f>
        <v>5.3608534872108766</v>
      </c>
    </row>
    <row r="19" spans="1:11" x14ac:dyDescent="0.3">
      <c r="A19" s="48">
        <v>2012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</row>
    <row r="20" spans="1:11" x14ac:dyDescent="0.3">
      <c r="A20" s="47" t="s">
        <v>36</v>
      </c>
      <c r="B20" s="46">
        <v>94.3</v>
      </c>
      <c r="C20" s="46">
        <v>93.3</v>
      </c>
      <c r="D20" s="46">
        <v>1</v>
      </c>
      <c r="E20" s="46">
        <v>28.102040122407441</v>
      </c>
      <c r="F20" s="46">
        <v>39.718518297508851</v>
      </c>
      <c r="G20" s="46">
        <v>39.748337109400538</v>
      </c>
      <c r="H20" s="46">
        <v>21.233814791085781</v>
      </c>
      <c r="I20" s="46">
        <v>79.998348955292585</v>
      </c>
      <c r="J20" s="46">
        <v>204.89603223625215</v>
      </c>
      <c r="K20" s="46">
        <v>14.506804892330807</v>
      </c>
    </row>
    <row r="21" spans="1:11" x14ac:dyDescent="0.3">
      <c r="A21" s="47" t="s">
        <v>37</v>
      </c>
      <c r="B21" s="46">
        <v>95.3</v>
      </c>
      <c r="C21" s="46">
        <v>94.439949362158742</v>
      </c>
      <c r="D21" s="46">
        <v>0.9</v>
      </c>
      <c r="E21" s="46">
        <v>47.8684788474011</v>
      </c>
      <c r="F21" s="46">
        <v>37.49600980736475</v>
      </c>
      <c r="G21" s="46">
        <v>37.534551947040931</v>
      </c>
      <c r="H21" s="46">
        <v>13.212440826601874</v>
      </c>
      <c r="I21" s="46">
        <v>39.195874581419169</v>
      </c>
      <c r="J21" s="46">
        <v>163.89861087485269</v>
      </c>
      <c r="K21" s="46">
        <v>11.810163177808521</v>
      </c>
    </row>
    <row r="22" spans="1:11" x14ac:dyDescent="0.3">
      <c r="A22" s="47" t="s">
        <v>38</v>
      </c>
      <c r="B22" s="46">
        <v>95.2</v>
      </c>
      <c r="C22" s="46">
        <v>94.439949362158742</v>
      </c>
      <c r="D22" s="46">
        <v>0.9</v>
      </c>
      <c r="E22" s="46">
        <v>35.317852156441312</v>
      </c>
      <c r="F22" s="46">
        <v>40.060311043105756</v>
      </c>
      <c r="G22" s="46">
        <v>40.098722965126541</v>
      </c>
      <c r="H22" s="46">
        <v>9.9599651112833811</v>
      </c>
      <c r="I22" s="46">
        <v>29.567058922259136</v>
      </c>
      <c r="J22" s="46">
        <v>137.50143437505818</v>
      </c>
      <c r="K22" s="46">
        <v>13.020893984187708</v>
      </c>
    </row>
    <row r="23" spans="1:11" x14ac:dyDescent="0.3">
      <c r="A23" s="47" t="s">
        <v>39</v>
      </c>
      <c r="B23" s="46">
        <v>95.4</v>
      </c>
      <c r="C23" s="46">
        <v>94.439949362158742</v>
      </c>
      <c r="D23" s="46">
        <v>0.9</v>
      </c>
      <c r="E23" s="46">
        <v>37.321816647922851</v>
      </c>
      <c r="F23" s="46">
        <v>37.517494373705652</v>
      </c>
      <c r="G23" s="46">
        <v>37.551830187675677</v>
      </c>
      <c r="H23" s="46">
        <v>17.308918152844889</v>
      </c>
      <c r="I23" s="46">
        <v>53.411751364147783</v>
      </c>
      <c r="J23" s="46">
        <v>160.86092636882111</v>
      </c>
      <c r="K23" s="46">
        <v>15.810208604966661</v>
      </c>
    </row>
    <row r="24" spans="1:11" x14ac:dyDescent="0.3">
      <c r="A24" s="48">
        <v>2013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</row>
    <row r="25" spans="1:11" x14ac:dyDescent="0.3">
      <c r="A25" s="47" t="s">
        <v>36</v>
      </c>
      <c r="B25" s="46">
        <v>95.4</v>
      </c>
      <c r="C25" s="46">
        <v>94.509228400834957</v>
      </c>
      <c r="D25" s="46">
        <v>0.8</v>
      </c>
      <c r="E25" s="46">
        <v>26.055419835588111</v>
      </c>
      <c r="F25" s="46">
        <v>35.4464208494608</v>
      </c>
      <c r="G25" s="46">
        <v>35.468784656474774</v>
      </c>
      <c r="H25" s="46">
        <v>9.245532829849612</v>
      </c>
      <c r="I25" s="46">
        <v>31.445900651807491</v>
      </c>
      <c r="J25" s="46">
        <v>177.19658289475072</v>
      </c>
      <c r="K25" s="46">
        <v>11.045823177065484</v>
      </c>
    </row>
    <row r="26" spans="1:11" x14ac:dyDescent="0.3">
      <c r="A26" s="47" t="s">
        <v>37</v>
      </c>
      <c r="B26" s="46">
        <v>97.3</v>
      </c>
      <c r="C26" s="46">
        <v>94.509228400834957</v>
      </c>
      <c r="D26" s="46">
        <v>0.5</v>
      </c>
      <c r="E26" s="46">
        <v>15.181068268059072</v>
      </c>
      <c r="F26" s="46">
        <v>55.233661952852387</v>
      </c>
      <c r="G26" s="46">
        <v>55.240404795244615</v>
      </c>
      <c r="H26" s="46">
        <v>6.3414765897873346</v>
      </c>
      <c r="I26" s="46">
        <v>27.053912639545203</v>
      </c>
      <c r="J26" s="46">
        <v>165.75042470625942</v>
      </c>
      <c r="K26" s="46">
        <v>8.2163894405702411</v>
      </c>
    </row>
    <row r="27" spans="1:11" x14ac:dyDescent="0.3">
      <c r="A27" s="47" t="s">
        <v>38</v>
      </c>
      <c r="B27" s="46">
        <v>97.3</v>
      </c>
      <c r="C27" s="46">
        <v>94.509228400834957</v>
      </c>
      <c r="D27" s="46">
        <v>0.5</v>
      </c>
      <c r="E27" s="46">
        <v>38.269066162015584</v>
      </c>
      <c r="F27" s="46">
        <v>56.260504724115791</v>
      </c>
      <c r="G27" s="46">
        <v>56.277188051850267</v>
      </c>
      <c r="H27" s="46">
        <v>2.0937835516155303</v>
      </c>
      <c r="I27" s="46">
        <v>7.6969169995463602</v>
      </c>
      <c r="J27" s="46">
        <v>197.43871760895337</v>
      </c>
      <c r="K27" s="46">
        <v>13.607689666742573</v>
      </c>
    </row>
    <row r="28" spans="1:11" x14ac:dyDescent="0.3">
      <c r="A28" s="47" t="s">
        <v>39</v>
      </c>
      <c r="B28" s="46">
        <v>97.2</v>
      </c>
      <c r="C28" s="46">
        <v>94.509228400834957</v>
      </c>
      <c r="D28" s="46">
        <v>0.5</v>
      </c>
      <c r="E28" s="46">
        <v>42.617211288828749</v>
      </c>
      <c r="F28" s="46">
        <v>58.804822405672596</v>
      </c>
      <c r="G28" s="46">
        <v>58.8240568172248</v>
      </c>
      <c r="H28" s="46">
        <v>4.1184765129129506</v>
      </c>
      <c r="I28" s="46">
        <v>12.11419891263653</v>
      </c>
      <c r="J28" s="46">
        <v>194.41003512097384</v>
      </c>
      <c r="K28" s="46">
        <v>14.906550480345713</v>
      </c>
    </row>
    <row r="29" spans="1:11" x14ac:dyDescent="0.3">
      <c r="A29" s="48">
        <v>2014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</row>
    <row r="30" spans="1:11" x14ac:dyDescent="0.3">
      <c r="A30" s="47" t="s">
        <v>36</v>
      </c>
      <c r="B30" s="46">
        <v>97.1</v>
      </c>
      <c r="C30" s="46">
        <v>96.500362907295894</v>
      </c>
      <c r="D30" s="46">
        <v>0.6</v>
      </c>
      <c r="E30" s="46">
        <v>42.770856351991235</v>
      </c>
      <c r="F30" s="46">
        <v>54.470512675695417</v>
      </c>
      <c r="G30" s="46">
        <v>54.492247056355644</v>
      </c>
      <c r="H30" s="46">
        <v>-0.64293673186284894</v>
      </c>
      <c r="I30" s="46">
        <v>-1.6921056603059375</v>
      </c>
      <c r="J30" s="46">
        <v>183.08562795554738</v>
      </c>
      <c r="K30" s="46">
        <v>14.129942596892217</v>
      </c>
    </row>
    <row r="31" spans="1:11" x14ac:dyDescent="0.3">
      <c r="A31" s="47" t="s">
        <v>37</v>
      </c>
      <c r="B31" s="46">
        <v>97</v>
      </c>
      <c r="C31" s="46">
        <v>96.500362907295894</v>
      </c>
      <c r="D31" s="46">
        <v>0.6</v>
      </c>
      <c r="E31" s="46">
        <v>36.801017493183295</v>
      </c>
      <c r="F31" s="46">
        <v>56.979912393354994</v>
      </c>
      <c r="G31" s="46">
        <v>56.9943151576677</v>
      </c>
      <c r="H31" s="46">
        <v>1.6763384777254893</v>
      </c>
      <c r="I31" s="46">
        <v>4.5877756130862108</v>
      </c>
      <c r="J31" s="46">
        <v>143.92950000109974</v>
      </c>
      <c r="K31" s="46">
        <v>4.5834371471468334</v>
      </c>
    </row>
    <row r="32" spans="1:11" x14ac:dyDescent="0.3">
      <c r="A32" s="47" t="s">
        <v>38</v>
      </c>
      <c r="B32" s="46">
        <v>96.9</v>
      </c>
      <c r="C32" s="46">
        <v>96.500362907295894</v>
      </c>
      <c r="D32" s="46">
        <v>0.6</v>
      </c>
      <c r="E32" s="46">
        <v>33.994786561382071</v>
      </c>
      <c r="F32" s="46">
        <v>56.740575738836327</v>
      </c>
      <c r="G32" s="46">
        <v>56.753568864262739</v>
      </c>
      <c r="H32" s="46">
        <v>4.6241115603218932E-3</v>
      </c>
      <c r="I32" s="46">
        <v>-0.18662070674397105</v>
      </c>
      <c r="J32" s="46">
        <v>131.22358337808896</v>
      </c>
      <c r="K32" s="46">
        <v>4.0314642188040262</v>
      </c>
    </row>
    <row r="33" spans="1:11" x14ac:dyDescent="0.3">
      <c r="A33" s="47" t="s">
        <v>39</v>
      </c>
      <c r="B33" s="46">
        <v>97</v>
      </c>
      <c r="C33" s="46">
        <v>96.500362907295894</v>
      </c>
      <c r="D33" s="46">
        <v>0.6</v>
      </c>
      <c r="E33" s="46">
        <v>34.372145942425682</v>
      </c>
      <c r="F33" s="46">
        <v>56.228024327721457</v>
      </c>
      <c r="G33" s="46">
        <v>56.240481189246282</v>
      </c>
      <c r="H33" s="46">
        <v>-0.87553201310252748</v>
      </c>
      <c r="I33" s="46">
        <v>-2.7801758987902292</v>
      </c>
      <c r="J33" s="46">
        <v>133.29563579891453</v>
      </c>
      <c r="K33" s="46">
        <v>9.3821946461138452</v>
      </c>
    </row>
    <row r="34" spans="1:11" x14ac:dyDescent="0.3">
      <c r="A34" s="48">
        <v>2015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spans="1:11" x14ac:dyDescent="0.3">
      <c r="A35" s="47" t="s">
        <v>36</v>
      </c>
      <c r="B35" s="46">
        <v>97.2</v>
      </c>
      <c r="C35" s="46">
        <v>96.604464904613081</v>
      </c>
      <c r="D35" s="46">
        <v>0.5</v>
      </c>
      <c r="E35" s="46">
        <v>28.373826729961905</v>
      </c>
      <c r="F35" s="46">
        <v>57.042798658813496</v>
      </c>
      <c r="G35" s="46">
        <v>57.055562380370581</v>
      </c>
      <c r="H35" s="46">
        <v>1.8064147240930521</v>
      </c>
      <c r="I35" s="46">
        <v>4.9650766664855617</v>
      </c>
      <c r="J35" s="46">
        <v>127.29230531149749</v>
      </c>
      <c r="K35" s="46">
        <v>6.0465915511244406</v>
      </c>
    </row>
    <row r="36" spans="1:11" x14ac:dyDescent="0.3">
      <c r="A36" s="47" t="s">
        <v>37</v>
      </c>
      <c r="B36" s="46">
        <v>97.1</v>
      </c>
      <c r="C36" s="46">
        <v>96.604464904613081</v>
      </c>
      <c r="D36" s="46">
        <v>0.6</v>
      </c>
      <c r="E36" s="46">
        <v>39.640184712370505</v>
      </c>
      <c r="F36" s="46">
        <v>55.860746654139739</v>
      </c>
      <c r="G36" s="46">
        <v>55.878116796565138</v>
      </c>
      <c r="H36" s="46">
        <v>-2.1709754706869386</v>
      </c>
      <c r="I36" s="46">
        <v>-8.1781101263777778</v>
      </c>
      <c r="J36" s="46">
        <v>129.84437598215888</v>
      </c>
      <c r="K36" s="46">
        <v>9.9155113522596601</v>
      </c>
    </row>
    <row r="37" spans="1:11" x14ac:dyDescent="0.3">
      <c r="A37" s="47" t="s">
        <v>38</v>
      </c>
      <c r="B37" s="46">
        <v>97</v>
      </c>
      <c r="C37" s="46">
        <v>96.604464904613081</v>
      </c>
      <c r="D37" s="46">
        <v>0.6</v>
      </c>
      <c r="E37" s="46">
        <v>37.764259191760956</v>
      </c>
      <c r="F37" s="46">
        <v>56.448418913940415</v>
      </c>
      <c r="G37" s="46">
        <v>56.464061000241884</v>
      </c>
      <c r="H37" s="46">
        <v>-2.5626151038808853</v>
      </c>
      <c r="I37" s="46">
        <v>-9.1233789919778232</v>
      </c>
      <c r="J37" s="46">
        <v>92.755331819669934</v>
      </c>
      <c r="K37" s="46">
        <v>11.174597399406146</v>
      </c>
    </row>
    <row r="38" spans="1:11" x14ac:dyDescent="0.3">
      <c r="A38" s="47" t="s">
        <v>39</v>
      </c>
      <c r="B38" s="46">
        <v>96.7</v>
      </c>
      <c r="C38" s="46">
        <v>96.604464904613081</v>
      </c>
      <c r="D38" s="46">
        <v>0.7</v>
      </c>
      <c r="E38" s="46">
        <v>38.744031301329684</v>
      </c>
      <c r="F38" s="46">
        <v>53.126467406343117</v>
      </c>
      <c r="G38" s="46">
        <v>53.143689580854122</v>
      </c>
      <c r="H38" s="46">
        <v>-2.7610907443886346</v>
      </c>
      <c r="I38" s="46">
        <v>-9.4276544321495326</v>
      </c>
      <c r="J38" s="46">
        <v>77.178454036837266</v>
      </c>
      <c r="K38" s="46">
        <v>14.488821250110517</v>
      </c>
    </row>
    <row r="39" spans="1:11" x14ac:dyDescent="0.3">
      <c r="A39" s="48">
        <v>2016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</row>
    <row r="40" spans="1:11" x14ac:dyDescent="0.3">
      <c r="A40" s="47" t="s">
        <v>36</v>
      </c>
      <c r="B40" s="46">
        <v>96.7</v>
      </c>
      <c r="C40" s="46">
        <v>96.020956591361227</v>
      </c>
      <c r="D40" s="46">
        <v>0.7</v>
      </c>
      <c r="E40" s="46">
        <v>41.4</v>
      </c>
      <c r="F40" s="46">
        <v>51.984569972165161</v>
      </c>
      <c r="G40" s="46">
        <v>52.002031377514449</v>
      </c>
      <c r="H40" s="46">
        <v>6.4101302471065615</v>
      </c>
      <c r="I40" s="46">
        <v>13.32460053560399</v>
      </c>
      <c r="J40" s="46">
        <v>116.79913055615958</v>
      </c>
      <c r="K40" s="46">
        <v>7.7715981045838909</v>
      </c>
    </row>
    <row r="41" spans="1:11" x14ac:dyDescent="0.3">
      <c r="A41" s="47" t="s">
        <v>37</v>
      </c>
      <c r="B41" s="46">
        <v>96.6</v>
      </c>
      <c r="C41" s="46">
        <v>96.020956591361227</v>
      </c>
      <c r="D41" s="46">
        <v>0.7</v>
      </c>
      <c r="E41" s="46">
        <v>33.299999999999997</v>
      </c>
      <c r="F41" s="46">
        <v>53.855617551538181</v>
      </c>
      <c r="G41" s="46">
        <v>53.859519886534834</v>
      </c>
      <c r="H41" s="46">
        <v>7.0314348275227685</v>
      </c>
      <c r="I41" s="46">
        <v>17.49897794564566</v>
      </c>
      <c r="J41" s="46">
        <v>122.32812676766527</v>
      </c>
      <c r="K41" s="46">
        <v>12.453634359137542</v>
      </c>
    </row>
    <row r="42" spans="1:11" x14ac:dyDescent="0.3">
      <c r="A42" s="47" t="s">
        <v>38</v>
      </c>
      <c r="B42" s="46">
        <v>96.6</v>
      </c>
      <c r="C42" s="46">
        <v>96.020956591361227</v>
      </c>
      <c r="D42" s="46">
        <v>0.7</v>
      </c>
      <c r="E42" s="46">
        <v>20</v>
      </c>
      <c r="F42" s="46">
        <v>46.989346197616733</v>
      </c>
      <c r="G42" s="46">
        <v>46.991544209017746</v>
      </c>
      <c r="H42" s="46">
        <v>-1.4762207968306349</v>
      </c>
      <c r="I42" s="46">
        <v>-7.7280988293312838</v>
      </c>
      <c r="J42" s="46">
        <v>126.49304558313501</v>
      </c>
      <c r="K42" s="46">
        <v>16.198682226232069</v>
      </c>
    </row>
    <row r="43" spans="1:11" x14ac:dyDescent="0.3">
      <c r="A43" s="47" t="s">
        <v>39</v>
      </c>
      <c r="B43" s="46">
        <v>96.5</v>
      </c>
      <c r="C43" s="46">
        <v>96.020956591361227</v>
      </c>
      <c r="D43" s="46">
        <v>0.8</v>
      </c>
      <c r="E43" s="46">
        <v>22.3</v>
      </c>
      <c r="F43" s="46">
        <v>39.499784367636991</v>
      </c>
      <c r="G43" s="46">
        <v>39.501864046842599</v>
      </c>
      <c r="H43" s="46">
        <v>8.6223004707593418</v>
      </c>
      <c r="I43" s="46">
        <v>25.820583240232747</v>
      </c>
      <c r="J43" s="46">
        <v>156.07020864282921</v>
      </c>
      <c r="K43" s="46">
        <v>19.354888597017609</v>
      </c>
    </row>
    <row r="44" spans="1:11" x14ac:dyDescent="0.3">
      <c r="A44" s="48">
        <v>2017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</row>
    <row r="45" spans="1:11" x14ac:dyDescent="0.3">
      <c r="A45" s="47" t="s">
        <v>36</v>
      </c>
      <c r="B45" s="46">
        <v>96.3</v>
      </c>
      <c r="C45" s="46">
        <v>96.334926872851</v>
      </c>
      <c r="D45" s="46">
        <v>0.74504451925939907</v>
      </c>
      <c r="E45" s="46">
        <v>15.813966245451871</v>
      </c>
      <c r="F45" s="46">
        <v>51.980256555509015</v>
      </c>
      <c r="G45" s="46">
        <v>51.982248688010813</v>
      </c>
      <c r="H45" s="46">
        <v>2.7309077967777755</v>
      </c>
      <c r="I45" s="46">
        <v>18.481326408822049</v>
      </c>
      <c r="J45" s="46">
        <v>124.67971818753696</v>
      </c>
      <c r="K45" s="46">
        <v>10.183033835239222</v>
      </c>
    </row>
    <row r="46" spans="1:11" x14ac:dyDescent="0.3">
      <c r="A46" s="47" t="s">
        <v>37</v>
      </c>
      <c r="B46" s="46">
        <v>96.4</v>
      </c>
      <c r="C46" s="46">
        <v>96.334926872851</v>
      </c>
      <c r="D46" s="46">
        <v>0.75072399015982527</v>
      </c>
      <c r="E46" s="46">
        <v>28.7</v>
      </c>
      <c r="F46" s="46">
        <v>53.02359639342518</v>
      </c>
      <c r="G46" s="46">
        <v>53.027462259690694</v>
      </c>
      <c r="H46" s="46">
        <v>8.4529730148313718</v>
      </c>
      <c r="I46" s="46">
        <v>46.323044116972298</v>
      </c>
      <c r="J46" s="46">
        <v>119.00079030203266</v>
      </c>
      <c r="K46" s="46">
        <v>12.260573813861981</v>
      </c>
    </row>
    <row r="47" spans="1:11" x14ac:dyDescent="0.3">
      <c r="A47" s="47" t="s">
        <v>38</v>
      </c>
      <c r="B47" s="46">
        <v>96.4</v>
      </c>
      <c r="C47" s="46">
        <v>96.334926872851</v>
      </c>
      <c r="D47" s="46">
        <v>0.75072399015982527</v>
      </c>
      <c r="E47" s="46">
        <v>21.6</v>
      </c>
      <c r="F47" s="46">
        <v>53.533856014736081</v>
      </c>
      <c r="G47" s="46">
        <v>53.539442431271532</v>
      </c>
      <c r="H47" s="46">
        <v>2.3141667628672882</v>
      </c>
      <c r="I47" s="46">
        <v>11.305150025079728</v>
      </c>
      <c r="J47" s="46">
        <v>124.7381727953691</v>
      </c>
      <c r="K47" s="46">
        <v>15.171606526085968</v>
      </c>
    </row>
    <row r="48" spans="1:11" x14ac:dyDescent="0.3">
      <c r="A48" s="47" t="s">
        <v>39</v>
      </c>
      <c r="B48" s="46">
        <v>96.4</v>
      </c>
      <c r="C48" s="46">
        <v>96.334926872851</v>
      </c>
      <c r="D48" s="46">
        <v>0.75072399015982527</v>
      </c>
      <c r="E48" s="46">
        <v>30.8</v>
      </c>
      <c r="F48" s="46">
        <v>54.767172837370651</v>
      </c>
      <c r="G48" s="46">
        <v>54.775140341547655</v>
      </c>
      <c r="H48" s="46">
        <v>3.9697189482666762</v>
      </c>
      <c r="I48" s="46">
        <v>17.54338199821802</v>
      </c>
      <c r="J48" s="46">
        <v>135.72108530745777</v>
      </c>
      <c r="K48" s="46">
        <v>18.720806727367783</v>
      </c>
    </row>
    <row r="49" spans="1:11" x14ac:dyDescent="0.3">
      <c r="A49" s="48">
        <v>2018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</row>
    <row r="50" spans="1:11" x14ac:dyDescent="0.3">
      <c r="A50" s="47" t="s">
        <v>36</v>
      </c>
      <c r="B50" s="46">
        <v>96.4</v>
      </c>
      <c r="C50" s="46">
        <v>95.618034710276177</v>
      </c>
      <c r="D50" s="46">
        <v>0.7861289293905257</v>
      </c>
      <c r="E50" s="46">
        <v>35.64054463774238</v>
      </c>
      <c r="F50" s="46">
        <v>55.442486371054578</v>
      </c>
      <c r="G50" s="46">
        <v>55.450070576370869</v>
      </c>
      <c r="H50" s="46">
        <v>-1.0851314660177931</v>
      </c>
      <c r="I50" s="46">
        <v>-4.658880928196214</v>
      </c>
      <c r="J50" s="46">
        <v>185.13449934262357</v>
      </c>
      <c r="K50" s="46">
        <v>4.2614470504969439</v>
      </c>
    </row>
    <row r="51" spans="1:11" x14ac:dyDescent="0.3">
      <c r="A51" s="47" t="s">
        <v>37</v>
      </c>
      <c r="B51" s="46">
        <v>95.1</v>
      </c>
      <c r="C51" s="46">
        <v>95.618034710276177</v>
      </c>
      <c r="D51" s="46">
        <v>1.0878462497831765</v>
      </c>
      <c r="E51" s="46">
        <v>36.238894115815121</v>
      </c>
      <c r="F51" s="46">
        <v>58.959778476137046</v>
      </c>
      <c r="G51" s="46">
        <v>58.968806245415685</v>
      </c>
      <c r="H51" s="46">
        <v>-3.497425475640012</v>
      </c>
      <c r="I51" s="46">
        <v>-13.36545566505383</v>
      </c>
      <c r="J51" s="46">
        <v>162.4984333321635</v>
      </c>
      <c r="K51" s="46">
        <v>8.1470605019487685</v>
      </c>
    </row>
    <row r="52" spans="1:11" x14ac:dyDescent="0.3">
      <c r="A52" s="47" t="s">
        <v>38</v>
      </c>
      <c r="B52" s="46">
        <v>95</v>
      </c>
      <c r="C52" s="46">
        <v>95.618034710276177</v>
      </c>
      <c r="D52" s="46">
        <v>1.2</v>
      </c>
      <c r="E52" s="46">
        <v>37.715324829529919</v>
      </c>
      <c r="F52" s="46">
        <v>57.733110009642573</v>
      </c>
      <c r="G52" s="46">
        <v>57.742767417961396</v>
      </c>
      <c r="H52" s="46">
        <v>-1.7066408967373028</v>
      </c>
      <c r="I52" s="46">
        <v>-7.3248698582162861</v>
      </c>
      <c r="J52" s="46">
        <v>107.30692946679761</v>
      </c>
      <c r="K52" s="46">
        <v>12.88355629274742</v>
      </c>
    </row>
    <row r="53" spans="1:11" x14ac:dyDescent="0.3">
      <c r="A53" s="47" t="s">
        <v>39</v>
      </c>
      <c r="B53" s="46">
        <v>95.2</v>
      </c>
      <c r="C53" s="46">
        <v>95.618034710276177</v>
      </c>
      <c r="D53" s="46">
        <v>1.0878462497831765</v>
      </c>
      <c r="E53" s="46">
        <v>11.78524542777919</v>
      </c>
      <c r="F53" s="46">
        <v>56.621722618097735</v>
      </c>
      <c r="G53" s="46">
        <v>56.624744164375997</v>
      </c>
      <c r="H53" s="46">
        <v>-2.3849268062888473</v>
      </c>
      <c r="I53" s="46">
        <v>-11.079905410457222</v>
      </c>
      <c r="J53" s="46">
        <v>111.80196594791474</v>
      </c>
      <c r="K53" s="46">
        <v>14.059202342223895</v>
      </c>
    </row>
    <row r="54" spans="1:11" x14ac:dyDescent="0.3">
      <c r="A54" s="48">
        <v>2019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1:11" x14ac:dyDescent="0.3">
      <c r="A55" s="47" t="s">
        <v>36</v>
      </c>
      <c r="B55" s="46">
        <v>95</v>
      </c>
      <c r="C55" s="46">
        <v>94.999020876031807</v>
      </c>
      <c r="D55" s="46">
        <v>1.1512378667585543</v>
      </c>
      <c r="E55" s="46">
        <v>27.338146199347939</v>
      </c>
      <c r="F55" s="46">
        <v>54.564518453797326</v>
      </c>
      <c r="G55" s="46">
        <v>54.574049519428989</v>
      </c>
      <c r="H55" s="46">
        <v>-5.6321417959471161E-2</v>
      </c>
      <c r="I55" s="46">
        <v>-2.9427395724125898</v>
      </c>
      <c r="J55" s="46">
        <v>90.682168999345635</v>
      </c>
      <c r="K55" s="46">
        <v>9.7391750716438636</v>
      </c>
    </row>
    <row r="56" spans="1:11" x14ac:dyDescent="0.3">
      <c r="A56" s="47" t="s">
        <v>37</v>
      </c>
      <c r="B56" s="46">
        <v>95</v>
      </c>
      <c r="C56" s="46">
        <v>94.999020876031807</v>
      </c>
      <c r="D56" s="46">
        <v>1.1512378667585543</v>
      </c>
      <c r="E56" s="46">
        <v>29.474583634732415</v>
      </c>
      <c r="F56" s="46">
        <v>57.699694174250979</v>
      </c>
      <c r="G56" s="46">
        <v>57.709684924081195</v>
      </c>
      <c r="H56" s="46">
        <v>7.2240181811907149</v>
      </c>
      <c r="I56" s="46">
        <v>33.503803702144033</v>
      </c>
      <c r="J56" s="46">
        <v>103.57999432815407</v>
      </c>
      <c r="K56" s="46">
        <v>15.783911352528548</v>
      </c>
    </row>
    <row r="57" spans="1:11" x14ac:dyDescent="0.3">
      <c r="A57" s="47" t="s">
        <v>38</v>
      </c>
      <c r="B57" s="46">
        <v>95</v>
      </c>
      <c r="C57" s="46">
        <v>94.999020876031807</v>
      </c>
      <c r="D57" s="46">
        <v>1.1512378667585543</v>
      </c>
      <c r="E57" s="46">
        <v>48.662437176185485</v>
      </c>
      <c r="F57" s="46">
        <v>51.899804079147202</v>
      </c>
      <c r="G57" s="46">
        <v>51.914850356990762</v>
      </c>
      <c r="H57" s="46">
        <v>10.796301352544102</v>
      </c>
      <c r="I57" s="46">
        <v>40.933428130006043</v>
      </c>
      <c r="J57" s="46">
        <v>91.965920270273614</v>
      </c>
      <c r="K57" s="46">
        <v>19.513105183910159</v>
      </c>
    </row>
    <row r="58" spans="1:11" x14ac:dyDescent="0.3">
      <c r="A58" s="47" t="s">
        <v>39</v>
      </c>
      <c r="B58" s="46">
        <v>95.1</v>
      </c>
      <c r="C58" s="46">
        <v>94.999020876031807</v>
      </c>
      <c r="D58" s="46">
        <v>1.1512378667585543</v>
      </c>
      <c r="E58" s="46">
        <v>47.567902695737018</v>
      </c>
      <c r="F58" s="46">
        <v>50.02703765306331</v>
      </c>
      <c r="G58" s="46">
        <v>50.041588164931049</v>
      </c>
      <c r="H58" s="46">
        <v>11.072351441235808</v>
      </c>
      <c r="I58" s="46">
        <v>37.633972999388618</v>
      </c>
      <c r="J58" s="46">
        <v>94.430573031492415</v>
      </c>
      <c r="K58" s="46">
        <v>22.242861466646623</v>
      </c>
    </row>
    <row r="59" spans="1:11" x14ac:dyDescent="0.3">
      <c r="A59" s="48">
        <v>2020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</row>
    <row r="60" spans="1:11" x14ac:dyDescent="0.3">
      <c r="A60" s="47" t="s">
        <v>36</v>
      </c>
      <c r="B60" s="46">
        <v>95.8</v>
      </c>
      <c r="C60" s="46">
        <v>95.842941625423876</v>
      </c>
      <c r="D60" s="46">
        <v>1.0626472442591997</v>
      </c>
      <c r="E60" s="46">
        <v>43.852268848070672</v>
      </c>
      <c r="F60" s="46">
        <v>47.866009632137057</v>
      </c>
      <c r="G60" s="46">
        <v>47.878262866562039</v>
      </c>
      <c r="H60" s="46">
        <v>10.525163719139371</v>
      </c>
      <c r="I60" s="46">
        <v>26.188294932850013</v>
      </c>
      <c r="J60" s="46">
        <v>99.530010647776763</v>
      </c>
      <c r="K60" s="46">
        <v>-6.4092470653606401</v>
      </c>
    </row>
    <row r="61" spans="1:11" x14ac:dyDescent="0.3">
      <c r="A61" s="47" t="s">
        <v>37</v>
      </c>
      <c r="B61" s="46">
        <v>95.9</v>
      </c>
      <c r="C61" s="46">
        <v>95.842941625423876</v>
      </c>
      <c r="D61" s="46">
        <v>1.0626472442591997</v>
      </c>
      <c r="E61" s="46">
        <v>45.2</v>
      </c>
      <c r="F61" s="46">
        <v>47.513250830413931</v>
      </c>
      <c r="G61" s="46">
        <v>47.525372558509851</v>
      </c>
      <c r="H61" s="46">
        <v>11.527716368578792</v>
      </c>
      <c r="I61" s="46">
        <v>28.938391897440713</v>
      </c>
      <c r="J61" s="46">
        <v>95.395253313833322</v>
      </c>
      <c r="K61" s="46">
        <v>3.9439640335545598</v>
      </c>
    </row>
    <row r="62" spans="1:11" x14ac:dyDescent="0.3">
      <c r="A62" s="47" t="s">
        <v>38</v>
      </c>
      <c r="B62" s="46">
        <v>95.7</v>
      </c>
      <c r="C62" s="46">
        <v>95.842941625423876</v>
      </c>
      <c r="D62" s="46">
        <v>1.0626472442591997</v>
      </c>
      <c r="E62" s="46">
        <v>47</v>
      </c>
      <c r="F62" s="46">
        <v>51.005237345825257</v>
      </c>
      <c r="G62" s="46">
        <v>51.017970927140922</v>
      </c>
      <c r="H62" s="46">
        <v>11.225229043225788</v>
      </c>
      <c r="I62" s="46">
        <v>27.785319629091898</v>
      </c>
      <c r="J62" s="46">
        <v>102.86345657521001</v>
      </c>
      <c r="K62" s="46">
        <v>8.4007731828492869</v>
      </c>
    </row>
    <row r="63" spans="1:11" x14ac:dyDescent="0.3">
      <c r="A63" s="47" t="s">
        <v>39</v>
      </c>
      <c r="B63" s="46">
        <v>95.1</v>
      </c>
      <c r="C63" s="46">
        <v>95.842941625423876</v>
      </c>
      <c r="D63" s="46">
        <v>1.0626472442591997</v>
      </c>
      <c r="E63" s="46">
        <v>44.2</v>
      </c>
      <c r="F63" s="46">
        <v>50.196987644422087</v>
      </c>
      <c r="G63" s="46">
        <v>50.2109662940437</v>
      </c>
      <c r="H63" s="46">
        <v>34.864459616630583</v>
      </c>
      <c r="I63" s="46">
        <v>87.885050213448935</v>
      </c>
      <c r="J63" s="46">
        <v>97.108724658865953</v>
      </c>
      <c r="K63" s="46">
        <v>11.374224607706578</v>
      </c>
    </row>
    <row r="64" spans="1:11" x14ac:dyDescent="0.3">
      <c r="A64" s="48">
        <v>2021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</row>
    <row r="65" spans="1:24" x14ac:dyDescent="0.3">
      <c r="A65" s="47" t="s">
        <v>36</v>
      </c>
      <c r="B65" s="46">
        <v>95.3</v>
      </c>
      <c r="C65" s="46">
        <v>94.116925637103975</v>
      </c>
      <c r="D65" s="46">
        <v>1.1629659340880423</v>
      </c>
      <c r="E65" s="46">
        <v>48.3</v>
      </c>
      <c r="F65" s="46">
        <v>48.296444836240475</v>
      </c>
      <c r="G65" s="46">
        <v>48.31087198624742</v>
      </c>
      <c r="H65" s="46">
        <v>30.777231270328631</v>
      </c>
      <c r="I65" s="46">
        <v>73.731042573369123</v>
      </c>
      <c r="J65" s="46">
        <v>82.987831513435751</v>
      </c>
      <c r="K65" s="46">
        <v>5.2661284274264855</v>
      </c>
      <c r="O65" s="31"/>
      <c r="P65" s="31"/>
      <c r="Q65" s="31"/>
      <c r="R65" s="31"/>
      <c r="S65" s="31"/>
      <c r="T65" s="31"/>
      <c r="U65" s="31"/>
      <c r="V65" s="31"/>
      <c r="W65" s="31"/>
      <c r="X65" s="31"/>
    </row>
    <row r="66" spans="1:24" x14ac:dyDescent="0.3">
      <c r="A66" s="47" t="s">
        <v>37</v>
      </c>
      <c r="B66" s="46">
        <v>95.1</v>
      </c>
      <c r="C66" s="46">
        <v>94.116925637103975</v>
      </c>
      <c r="D66" s="46">
        <v>1.1629659340880423</v>
      </c>
      <c r="E66" s="46">
        <v>48.5</v>
      </c>
      <c r="F66" s="46">
        <v>51.499850477285989</v>
      </c>
      <c r="G66" s="46">
        <v>51.514449202660728</v>
      </c>
      <c r="H66" s="46">
        <v>39.64571971179209</v>
      </c>
      <c r="I66" s="46">
        <v>94.132584370961567</v>
      </c>
      <c r="J66" s="46">
        <v>73.060376521634112</v>
      </c>
      <c r="K66" s="46">
        <v>10.25209804220342</v>
      </c>
      <c r="O66" s="13"/>
      <c r="P66" s="3"/>
      <c r="Q66" s="3"/>
      <c r="R66" s="3"/>
      <c r="S66" s="3"/>
      <c r="T66" s="3"/>
      <c r="U66" s="31"/>
      <c r="V66" s="31"/>
      <c r="W66" s="31"/>
      <c r="X66" s="31"/>
    </row>
    <row r="67" spans="1:24" x14ac:dyDescent="0.3">
      <c r="A67" s="47" t="s">
        <v>38</v>
      </c>
      <c r="B67" s="46">
        <v>94.9</v>
      </c>
      <c r="C67" s="46">
        <v>94.116925637103975</v>
      </c>
      <c r="D67" s="46">
        <v>1.1629659340880423</v>
      </c>
      <c r="E67" s="46">
        <v>48.2</v>
      </c>
      <c r="F67" s="46">
        <v>53.867428391247927</v>
      </c>
      <c r="G67" s="46">
        <v>53.882623641929726</v>
      </c>
      <c r="H67" s="46">
        <v>45.616595258386553</v>
      </c>
      <c r="I67" s="46">
        <v>107.82890633907923</v>
      </c>
      <c r="J67" s="46">
        <v>67.805205752039058</v>
      </c>
      <c r="K67" s="46">
        <v>12.129364669983051</v>
      </c>
      <c r="O67" s="3"/>
      <c r="P67" s="3"/>
      <c r="Q67" s="3"/>
      <c r="R67" s="3"/>
      <c r="S67" s="3"/>
      <c r="T67" s="3"/>
      <c r="U67" s="31"/>
      <c r="V67" s="31"/>
      <c r="W67" s="31"/>
      <c r="X67" s="31"/>
    </row>
    <row r="68" spans="1:24" x14ac:dyDescent="0.3">
      <c r="A68" s="47" t="s">
        <v>39</v>
      </c>
      <c r="B68" s="46">
        <v>94.6</v>
      </c>
      <c r="C68" s="46">
        <v>94.116925637103975</v>
      </c>
      <c r="D68" s="46">
        <v>1.1629659340880423</v>
      </c>
      <c r="E68" s="46">
        <v>46.1</v>
      </c>
      <c r="F68" s="46">
        <v>52.562126020186049</v>
      </c>
      <c r="G68" s="46">
        <v>52.578350218739878</v>
      </c>
      <c r="H68" s="46">
        <v>37.931747688375808</v>
      </c>
      <c r="I68" s="46">
        <v>90.257846323891471</v>
      </c>
      <c r="J68" s="46">
        <v>79.685377406462663</v>
      </c>
      <c r="K68" s="46">
        <v>14.863351612909295</v>
      </c>
      <c r="O68" s="3"/>
      <c r="P68" s="3"/>
      <c r="Q68" s="3"/>
      <c r="R68" s="3"/>
      <c r="S68" s="3"/>
      <c r="T68" s="3"/>
      <c r="U68" s="31"/>
      <c r="V68" s="31"/>
      <c r="W68" s="31"/>
      <c r="X68" s="31"/>
    </row>
    <row r="69" spans="1:24" x14ac:dyDescent="0.3">
      <c r="A69" s="48">
        <v>2022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O69" s="31"/>
      <c r="P69" s="31"/>
      <c r="Q69" s="31"/>
      <c r="R69" s="31"/>
      <c r="S69" s="31"/>
      <c r="T69" s="31"/>
      <c r="U69" s="31"/>
      <c r="V69" s="31"/>
      <c r="W69" s="31"/>
      <c r="X69" s="31"/>
    </row>
    <row r="70" spans="1:24" x14ac:dyDescent="0.3">
      <c r="A70" s="47" t="s">
        <v>36</v>
      </c>
      <c r="B70" s="46">
        <v>94.5</v>
      </c>
      <c r="C70" s="46">
        <v>92.608269924855207</v>
      </c>
      <c r="D70" s="46">
        <v>1.8469446805454113</v>
      </c>
      <c r="E70" s="46">
        <v>44.4</v>
      </c>
      <c r="F70" s="46">
        <v>51.019089731763302</v>
      </c>
      <c r="G70" s="46">
        <v>51.034113115596256</v>
      </c>
      <c r="H70" s="46">
        <v>25.34630216276793</v>
      </c>
      <c r="I70" s="46">
        <v>62.165912872975767</v>
      </c>
      <c r="J70" s="46">
        <v>62.739887514983415</v>
      </c>
      <c r="K70" s="46">
        <v>4.2402260355063577</v>
      </c>
      <c r="O70" s="31"/>
      <c r="P70" s="31"/>
      <c r="Q70" s="31"/>
      <c r="R70" s="31"/>
      <c r="S70" s="31"/>
      <c r="T70" s="31"/>
      <c r="U70" s="31"/>
      <c r="V70" s="31"/>
      <c r="W70" s="31"/>
      <c r="X70" s="31"/>
    </row>
    <row r="71" spans="1:24" x14ac:dyDescent="0.3">
      <c r="A71" s="47" t="s">
        <v>37</v>
      </c>
      <c r="B71" s="46">
        <v>94.6</v>
      </c>
      <c r="C71" s="46">
        <v>92.608269924855207</v>
      </c>
      <c r="D71" s="46">
        <v>1.8469446805454113</v>
      </c>
      <c r="E71" s="46">
        <v>47</v>
      </c>
      <c r="F71" s="46">
        <v>53.516455711208231</v>
      </c>
      <c r="G71" s="46">
        <v>53.532183017209547</v>
      </c>
      <c r="H71" s="46">
        <v>19.034150634508677</v>
      </c>
      <c r="I71" s="46">
        <v>46.242585401765787</v>
      </c>
      <c r="J71" s="46">
        <v>46.550639492607814</v>
      </c>
      <c r="K71" s="46">
        <v>3.4083800282049213</v>
      </c>
    </row>
    <row r="72" spans="1:24" x14ac:dyDescent="0.3">
      <c r="A72" s="47" t="s">
        <v>38</v>
      </c>
      <c r="B72" s="46">
        <v>94.5</v>
      </c>
      <c r="C72" s="46">
        <v>92.608269924855207</v>
      </c>
      <c r="D72" s="46">
        <v>1.8469446805454113</v>
      </c>
      <c r="E72" s="46">
        <v>49.6</v>
      </c>
      <c r="F72" s="46">
        <v>56.235870068156856</v>
      </c>
      <c r="G72" s="46">
        <v>56.25241687869169</v>
      </c>
      <c r="H72" s="46">
        <v>17.101988674767412</v>
      </c>
      <c r="I72" s="46">
        <v>39.60788115580813</v>
      </c>
      <c r="J72" s="46">
        <v>40.777678798667793</v>
      </c>
      <c r="K72" s="46">
        <v>0.98992397069094495</v>
      </c>
    </row>
    <row r="73" spans="1:24" x14ac:dyDescent="0.3">
      <c r="A73" s="47" t="s">
        <v>39</v>
      </c>
      <c r="B73" s="46">
        <v>95.2</v>
      </c>
      <c r="C73" s="46">
        <v>92.608269924855207</v>
      </c>
      <c r="D73" s="46">
        <v>1.8469446805454113</v>
      </c>
      <c r="E73" s="46">
        <v>53.3</v>
      </c>
      <c r="F73" s="46">
        <v>56.075456594326198</v>
      </c>
      <c r="G73" s="46">
        <v>56.090758734759014</v>
      </c>
      <c r="H73" s="46">
        <v>9.267514070275956</v>
      </c>
      <c r="I73" s="46">
        <v>19.461041056803911</v>
      </c>
      <c r="J73" s="46">
        <v>41.604983661647104</v>
      </c>
      <c r="K73" s="46">
        <v>2.6053644761411934</v>
      </c>
    </row>
    <row r="74" spans="1:24" x14ac:dyDescent="0.3">
      <c r="A74" s="48">
        <v>2023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</row>
    <row r="75" spans="1:24" x14ac:dyDescent="0.3">
      <c r="A75" s="47" t="s">
        <v>36</v>
      </c>
      <c r="B75" s="46">
        <v>94.5</v>
      </c>
      <c r="C75" s="46">
        <v>91.3</v>
      </c>
      <c r="D75" s="46">
        <v>1.8</v>
      </c>
      <c r="E75" s="46">
        <v>56.4</v>
      </c>
      <c r="F75" s="46">
        <v>56.4</v>
      </c>
      <c r="G75" s="46">
        <v>56.1</v>
      </c>
      <c r="H75" s="46">
        <v>8.6</v>
      </c>
      <c r="I75" s="46">
        <v>8.9</v>
      </c>
      <c r="J75" s="46">
        <v>44.9</v>
      </c>
      <c r="K75" s="46">
        <v>4.9000000000000004</v>
      </c>
    </row>
    <row r="76" spans="1:24" s="31" customFormat="1" x14ac:dyDescent="0.3">
      <c r="A76" s="49" t="s">
        <v>37</v>
      </c>
      <c r="B76" s="51"/>
      <c r="C76" s="51"/>
      <c r="D76" s="51"/>
      <c r="E76" s="50">
        <v>55.7</v>
      </c>
      <c r="F76" s="51"/>
      <c r="G76" s="50">
        <v>52</v>
      </c>
      <c r="H76" s="50">
        <v>6.4</v>
      </c>
      <c r="I76" s="50">
        <v>12.9</v>
      </c>
      <c r="J76" s="50">
        <v>36.1</v>
      </c>
      <c r="K76" s="50">
        <v>6.9</v>
      </c>
    </row>
    <row r="77" spans="1:24" x14ac:dyDescent="0.3">
      <c r="A77" s="53" t="s">
        <v>65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</row>
    <row r="78" spans="1:24" x14ac:dyDescent="0.3">
      <c r="A78" s="52" t="s">
        <v>70</v>
      </c>
      <c r="B78" s="12"/>
      <c r="C78" s="12"/>
      <c r="D78" s="12"/>
    </row>
    <row r="79" spans="1:24" x14ac:dyDescent="0.3">
      <c r="A79" s="43"/>
      <c r="B79" s="12"/>
      <c r="C79" s="12"/>
      <c r="D79" s="12"/>
    </row>
    <row r="81" spans="1:4" x14ac:dyDescent="0.3">
      <c r="A81" s="14" t="s">
        <v>40</v>
      </c>
      <c r="B81" s="12"/>
      <c r="C81" s="15"/>
      <c r="D81" s="15"/>
    </row>
    <row r="82" spans="1:4" x14ac:dyDescent="0.3">
      <c r="A82" s="14"/>
      <c r="B82" s="12"/>
      <c r="C82" s="15"/>
      <c r="D82" s="15"/>
    </row>
    <row r="83" spans="1:4" x14ac:dyDescent="0.3">
      <c r="A83" s="17"/>
      <c r="B83" s="12"/>
      <c r="C83" s="15"/>
      <c r="D83" s="15"/>
    </row>
    <row r="84" spans="1:4" x14ac:dyDescent="0.3">
      <c r="A84" s="14"/>
      <c r="B84" s="12"/>
      <c r="C84" s="15"/>
      <c r="D84" s="15"/>
    </row>
    <row r="85" spans="1:4" x14ac:dyDescent="0.3">
      <c r="A85" s="17"/>
      <c r="B85" s="12"/>
      <c r="C85" s="15"/>
      <c r="D85" s="15"/>
    </row>
    <row r="86" spans="1:4" x14ac:dyDescent="0.3">
      <c r="A86" s="16"/>
      <c r="B86" s="12"/>
      <c r="C86" s="12"/>
      <c r="D86" s="12"/>
    </row>
    <row r="87" spans="1:4" x14ac:dyDescent="0.3">
      <c r="A87" s="16"/>
      <c r="B87" s="12"/>
      <c r="C87" s="12"/>
      <c r="D87" s="12"/>
    </row>
    <row r="88" spans="1:4" x14ac:dyDescent="0.3">
      <c r="A88" s="16"/>
      <c r="B88" s="12"/>
      <c r="C88" s="12"/>
      <c r="D88" s="12"/>
    </row>
    <row r="89" spans="1:4" x14ac:dyDescent="0.3">
      <c r="A89" s="43"/>
      <c r="B89" s="18"/>
      <c r="C89" s="12"/>
      <c r="D89" s="12"/>
    </row>
    <row r="90" spans="1:4" x14ac:dyDescent="0.3">
      <c r="A90" s="16"/>
      <c r="B90" s="12"/>
      <c r="C90" s="12"/>
      <c r="D90" s="12"/>
    </row>
    <row r="91" spans="1:4" x14ac:dyDescent="0.3">
      <c r="A91" s="43"/>
      <c r="B91" s="12"/>
      <c r="C91" s="12"/>
      <c r="D91" s="12"/>
    </row>
    <row r="92" spans="1:4" x14ac:dyDescent="0.3">
      <c r="A92" s="16"/>
      <c r="B92" s="12"/>
      <c r="C92" s="12"/>
      <c r="D92" s="12"/>
    </row>
    <row r="93" spans="1:4" x14ac:dyDescent="0.3">
      <c r="A93" s="12"/>
      <c r="B93" s="12"/>
      <c r="C93" s="12"/>
      <c r="D93" s="12"/>
    </row>
  </sheetData>
  <mergeCells count="16">
    <mergeCell ref="A77:K77"/>
    <mergeCell ref="A1:K1"/>
    <mergeCell ref="J2:K2"/>
    <mergeCell ref="B2:D2"/>
    <mergeCell ref="E2:G2"/>
    <mergeCell ref="H2:I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K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workbookViewId="0">
      <selection activeCell="B23" sqref="B23"/>
    </sheetView>
  </sheetViews>
  <sheetFormatPr defaultRowHeight="14.4" x14ac:dyDescent="0.3"/>
  <cols>
    <col min="2" max="2" width="29.88671875" bestFit="1" customWidth="1"/>
    <col min="3" max="3" width="36.109375" bestFit="1" customWidth="1"/>
  </cols>
  <sheetData>
    <row r="2" spans="1:3" x14ac:dyDescent="0.3">
      <c r="A2" t="s">
        <v>16</v>
      </c>
      <c r="B2" t="s">
        <v>31</v>
      </c>
      <c r="C2" t="s">
        <v>41</v>
      </c>
    </row>
    <row r="3" spans="1:3" x14ac:dyDescent="0.3">
      <c r="A3" t="s">
        <v>5</v>
      </c>
      <c r="B3" s="3">
        <v>64.5</v>
      </c>
      <c r="C3" s="3">
        <v>39.200000000000003</v>
      </c>
    </row>
    <row r="4" spans="1:3" x14ac:dyDescent="0.3">
      <c r="A4" t="s">
        <v>6</v>
      </c>
      <c r="B4" s="3">
        <v>62.6</v>
      </c>
      <c r="C4" s="3">
        <v>39.4</v>
      </c>
    </row>
    <row r="5" spans="1:3" x14ac:dyDescent="0.3">
      <c r="A5" t="s">
        <v>7</v>
      </c>
      <c r="B5" s="3">
        <v>63.1</v>
      </c>
      <c r="C5" s="3">
        <v>48.4</v>
      </c>
    </row>
    <row r="6" spans="1:3" x14ac:dyDescent="0.3">
      <c r="A6" t="s">
        <v>8</v>
      </c>
      <c r="B6" s="3">
        <v>63.1</v>
      </c>
      <c r="C6" s="3">
        <v>47.9</v>
      </c>
    </row>
    <row r="7" spans="1:3" x14ac:dyDescent="0.3">
      <c r="A7" t="s">
        <v>9</v>
      </c>
      <c r="B7" s="3">
        <v>63.5</v>
      </c>
      <c r="C7" s="3">
        <v>39.700000000000003</v>
      </c>
    </row>
    <row r="8" spans="1:3" x14ac:dyDescent="0.3">
      <c r="A8" t="s">
        <v>10</v>
      </c>
      <c r="B8" s="3">
        <v>63.2</v>
      </c>
      <c r="C8" s="3">
        <v>40.1</v>
      </c>
    </row>
    <row r="9" spans="1:3" x14ac:dyDescent="0.3">
      <c r="B9" s="3">
        <v>63.2</v>
      </c>
      <c r="C9" s="3">
        <v>47.3</v>
      </c>
    </row>
    <row r="10" spans="1:3" x14ac:dyDescent="0.3">
      <c r="A10">
        <v>2019</v>
      </c>
      <c r="B10" s="3">
        <v>63.5</v>
      </c>
      <c r="C10" s="3">
        <v>43</v>
      </c>
    </row>
    <row r="11" spans="1:3" x14ac:dyDescent="0.3">
      <c r="B11" s="3">
        <v>63.1</v>
      </c>
      <c r="C11" s="3">
        <v>44.4</v>
      </c>
    </row>
    <row r="12" spans="1:3" x14ac:dyDescent="0.3">
      <c r="B12" s="3">
        <v>63.7</v>
      </c>
      <c r="C12" s="3">
        <v>42.7</v>
      </c>
    </row>
    <row r="13" spans="1:3" x14ac:dyDescent="0.3">
      <c r="B13" s="3">
        <v>64.2</v>
      </c>
      <c r="C13" s="3">
        <v>43</v>
      </c>
    </row>
    <row r="14" spans="1:3" x14ac:dyDescent="0.3">
      <c r="A14">
        <v>2020</v>
      </c>
      <c r="B14" s="3">
        <v>65.7</v>
      </c>
      <c r="C14" s="3">
        <v>42.5</v>
      </c>
    </row>
    <row r="15" spans="1:3" x14ac:dyDescent="0.3">
      <c r="B15" s="9" t="e">
        <f>#REF!</f>
        <v>#REF!</v>
      </c>
      <c r="C15" s="9" t="e">
        <f>#REF!</f>
        <v>#REF!</v>
      </c>
    </row>
    <row r="16" spans="1:3" x14ac:dyDescent="0.3">
      <c r="B16" s="21" t="e">
        <f>#REF!</f>
        <v>#REF!</v>
      </c>
      <c r="C16" s="21" t="e">
        <f>#REF!</f>
        <v>#REF!</v>
      </c>
    </row>
    <row r="17" spans="1:3" x14ac:dyDescent="0.3">
      <c r="B17" s="25" t="e">
        <f>#REF!</f>
        <v>#REF!</v>
      </c>
      <c r="C17" s="19" t="e">
        <f>#REF!</f>
        <v>#REF!</v>
      </c>
    </row>
    <row r="18" spans="1:3" x14ac:dyDescent="0.3">
      <c r="A18">
        <v>2021</v>
      </c>
      <c r="B18" s="19" t="e">
        <f>#REF!</f>
        <v>#REF!</v>
      </c>
      <c r="C18" s="19" t="e">
        <f>#REF!</f>
        <v>#REF!</v>
      </c>
    </row>
    <row r="19" spans="1:3" x14ac:dyDescent="0.3">
      <c r="B19" s="25">
        <v>64.599999999999994</v>
      </c>
      <c r="C19" s="19">
        <v>39.5</v>
      </c>
    </row>
    <row r="20" spans="1:3" x14ac:dyDescent="0.3">
      <c r="B20" s="11">
        <v>64.099999999999994</v>
      </c>
      <c r="C20" s="28">
        <v>40</v>
      </c>
    </row>
    <row r="21" spans="1:3" x14ac:dyDescent="0.3">
      <c r="A21">
        <v>2022</v>
      </c>
      <c r="B21" s="19">
        <v>64</v>
      </c>
      <c r="C21" s="19">
        <v>41.3</v>
      </c>
    </row>
    <row r="22" spans="1:3" x14ac:dyDescent="0.3">
      <c r="B22" t="e">
        <f>AVERAGE(B17:B21)</f>
        <v>#REF!</v>
      </c>
      <c r="C22" t="e">
        <f>AVERAGE(C16:C20)</f>
        <v>#REF!</v>
      </c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A10" sqref="A10"/>
    </sheetView>
  </sheetViews>
  <sheetFormatPr defaultRowHeight="14.4" x14ac:dyDescent="0.3"/>
  <cols>
    <col min="2" max="2" width="29.33203125" bestFit="1" customWidth="1"/>
  </cols>
  <sheetData>
    <row r="1" spans="1:2" x14ac:dyDescent="0.3">
      <c r="A1" t="s">
        <v>20</v>
      </c>
      <c r="B1" t="s">
        <v>34</v>
      </c>
    </row>
    <row r="2" spans="1:2" x14ac:dyDescent="0.3">
      <c r="A2" t="s">
        <v>5</v>
      </c>
      <c r="B2" s="19">
        <v>12</v>
      </c>
    </row>
    <row r="3" spans="1:2" x14ac:dyDescent="0.3">
      <c r="A3" t="s">
        <v>6</v>
      </c>
      <c r="B3" s="19">
        <v>10.3</v>
      </c>
    </row>
    <row r="4" spans="1:2" x14ac:dyDescent="0.3">
      <c r="A4" t="s">
        <v>7</v>
      </c>
      <c r="B4" s="19">
        <v>9.6</v>
      </c>
    </row>
    <row r="5" spans="1:2" x14ac:dyDescent="0.3">
      <c r="A5" t="s">
        <v>8</v>
      </c>
      <c r="B5" s="19">
        <v>4</v>
      </c>
    </row>
    <row r="6" spans="1:2" x14ac:dyDescent="0.3">
      <c r="A6" t="s">
        <v>9</v>
      </c>
      <c r="B6" s="19">
        <v>11.9</v>
      </c>
    </row>
    <row r="7" spans="1:2" x14ac:dyDescent="0.3">
      <c r="A7" t="s">
        <v>10</v>
      </c>
      <c r="B7" s="19">
        <v>10.199999999999999</v>
      </c>
    </row>
    <row r="8" spans="1:2" x14ac:dyDescent="0.3">
      <c r="B8" s="19">
        <v>9.6</v>
      </c>
    </row>
    <row r="9" spans="1:2" x14ac:dyDescent="0.3">
      <c r="A9">
        <v>2019</v>
      </c>
      <c r="B9" s="19">
        <v>4.2</v>
      </c>
    </row>
    <row r="10" spans="1:2" x14ac:dyDescent="0.3">
      <c r="B10" s="19">
        <v>12.3</v>
      </c>
    </row>
    <row r="11" spans="1:2" x14ac:dyDescent="0.3">
      <c r="B11" s="19">
        <v>11</v>
      </c>
    </row>
    <row r="12" spans="1:2" x14ac:dyDescent="0.3">
      <c r="B12" s="19">
        <v>10</v>
      </c>
    </row>
    <row r="13" spans="1:2" x14ac:dyDescent="0.3">
      <c r="A13">
        <v>2020</v>
      </c>
      <c r="B13" s="19">
        <v>4</v>
      </c>
    </row>
    <row r="14" spans="1:2" x14ac:dyDescent="0.3">
      <c r="B14" s="19" t="e">
        <f>#REF!</f>
        <v>#REF!</v>
      </c>
    </row>
    <row r="15" spans="1:2" x14ac:dyDescent="0.3">
      <c r="B15" s="19" t="e">
        <f>#REF!</f>
        <v>#REF!</v>
      </c>
    </row>
    <row r="16" spans="1:2" x14ac:dyDescent="0.3">
      <c r="B16" s="19" t="e">
        <f>#REF!</f>
        <v>#REF!</v>
      </c>
    </row>
    <row r="17" spans="1:2" x14ac:dyDescent="0.3">
      <c r="A17">
        <v>2021</v>
      </c>
      <c r="B17" s="19" t="e">
        <f>#REF!</f>
        <v>#REF!</v>
      </c>
    </row>
    <row r="18" spans="1:2" x14ac:dyDescent="0.3">
      <c r="B18" s="19">
        <v>13.7</v>
      </c>
    </row>
    <row r="19" spans="1:2" x14ac:dyDescent="0.3">
      <c r="B19" s="19">
        <v>11.3</v>
      </c>
    </row>
    <row r="20" spans="1:2" x14ac:dyDescent="0.3">
      <c r="A20">
        <v>2022</v>
      </c>
      <c r="B20" s="19">
        <v>11</v>
      </c>
    </row>
    <row r="21" spans="1:2" x14ac:dyDescent="0.3">
      <c r="B21" s="33"/>
    </row>
  </sheetData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B23" sqref="B23"/>
    </sheetView>
  </sheetViews>
  <sheetFormatPr defaultRowHeight="14.4" x14ac:dyDescent="0.3"/>
  <cols>
    <col min="2" max="2" width="42.44140625" bestFit="1" customWidth="1"/>
  </cols>
  <sheetData>
    <row r="1" spans="1:2" x14ac:dyDescent="0.3">
      <c r="A1" t="s">
        <v>20</v>
      </c>
      <c r="B1" t="s">
        <v>35</v>
      </c>
    </row>
    <row r="2" spans="1:2" x14ac:dyDescent="0.3">
      <c r="A2" t="s">
        <v>5</v>
      </c>
      <c r="B2" s="3">
        <v>37.5</v>
      </c>
    </row>
    <row r="3" spans="1:2" x14ac:dyDescent="0.3">
      <c r="A3" t="s">
        <v>6</v>
      </c>
      <c r="B3" s="3">
        <v>37.6</v>
      </c>
    </row>
    <row r="4" spans="1:2" x14ac:dyDescent="0.3">
      <c r="A4" t="s">
        <v>7</v>
      </c>
      <c r="B4" s="3">
        <v>31</v>
      </c>
    </row>
    <row r="5" spans="1:2" x14ac:dyDescent="0.3">
      <c r="A5" t="s">
        <v>8</v>
      </c>
      <c r="B5" s="3">
        <v>34.299999999999997</v>
      </c>
    </row>
    <row r="6" spans="1:2" x14ac:dyDescent="0.3">
      <c r="A6" t="s">
        <v>9</v>
      </c>
      <c r="B6" s="3">
        <v>37.5</v>
      </c>
    </row>
    <row r="7" spans="1:2" x14ac:dyDescent="0.3">
      <c r="A7" t="s">
        <v>10</v>
      </c>
      <c r="B7" s="3">
        <v>38.9</v>
      </c>
    </row>
    <row r="8" spans="1:2" x14ac:dyDescent="0.3">
      <c r="B8" s="3">
        <v>33.6</v>
      </c>
    </row>
    <row r="9" spans="1:2" x14ac:dyDescent="0.3">
      <c r="A9">
        <v>2019</v>
      </c>
      <c r="B9" s="3">
        <v>40.200000000000003</v>
      </c>
    </row>
    <row r="10" spans="1:2" x14ac:dyDescent="0.3">
      <c r="B10" s="3">
        <v>33.6</v>
      </c>
    </row>
    <row r="11" spans="1:2" x14ac:dyDescent="0.3">
      <c r="B11" s="3">
        <v>37.200000000000003</v>
      </c>
    </row>
    <row r="12" spans="1:2" x14ac:dyDescent="0.3">
      <c r="B12" s="9">
        <v>36.799999999999997</v>
      </c>
    </row>
    <row r="13" spans="1:2" x14ac:dyDescent="0.3">
      <c r="A13">
        <v>2020</v>
      </c>
      <c r="B13" s="9">
        <v>41.4</v>
      </c>
    </row>
    <row r="14" spans="1:2" ht="15.6" x14ac:dyDescent="0.3">
      <c r="B14" s="20" t="e">
        <f>#REF!</f>
        <v>#REF!</v>
      </c>
    </row>
    <row r="15" spans="1:2" x14ac:dyDescent="0.3">
      <c r="B15" s="19" t="e">
        <f>#REF!</f>
        <v>#REF!</v>
      </c>
    </row>
    <row r="16" spans="1:2" x14ac:dyDescent="0.3">
      <c r="B16" s="19" t="e">
        <f>#REF!</f>
        <v>#REF!</v>
      </c>
    </row>
    <row r="17" spans="1:2" x14ac:dyDescent="0.3">
      <c r="A17">
        <v>2021</v>
      </c>
      <c r="B17" s="26" t="e">
        <f>#REF!</f>
        <v>#REF!</v>
      </c>
    </row>
    <row r="18" spans="1:2" x14ac:dyDescent="0.3">
      <c r="B18" s="19">
        <v>39.4</v>
      </c>
    </row>
    <row r="19" spans="1:2" x14ac:dyDescent="0.3">
      <c r="B19" s="19">
        <v>40.700000000000003</v>
      </c>
    </row>
    <row r="20" spans="1:2" x14ac:dyDescent="0.3">
      <c r="A20">
        <v>2022</v>
      </c>
      <c r="B20" s="38">
        <v>39.799999999999997</v>
      </c>
    </row>
    <row r="22" spans="1:2" x14ac:dyDescent="0.3">
      <c r="B22" t="e">
        <f>AVERAGE(B16:B20)</f>
        <v>#REF!</v>
      </c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workbookViewId="0">
      <selection activeCell="G34" sqref="G34"/>
    </sheetView>
  </sheetViews>
  <sheetFormatPr defaultRowHeight="14.4" x14ac:dyDescent="0.3"/>
  <cols>
    <col min="2" max="2" width="32" bestFit="1" customWidth="1"/>
    <col min="3" max="3" width="34.33203125" bestFit="1" customWidth="1"/>
  </cols>
  <sheetData>
    <row r="2" spans="1:3" x14ac:dyDescent="0.3">
      <c r="A2" t="s">
        <v>0</v>
      </c>
      <c r="B2" t="s">
        <v>46</v>
      </c>
      <c r="C2" t="s">
        <v>47</v>
      </c>
    </row>
    <row r="3" spans="1:3" x14ac:dyDescent="0.3">
      <c r="A3" t="s">
        <v>5</v>
      </c>
      <c r="B3" s="21">
        <v>16.7</v>
      </c>
      <c r="C3" s="21">
        <v>22.4</v>
      </c>
    </row>
    <row r="4" spans="1:3" x14ac:dyDescent="0.3">
      <c r="A4" t="s">
        <v>6</v>
      </c>
      <c r="B4" s="10">
        <v>16</v>
      </c>
      <c r="C4" s="21">
        <v>21.4</v>
      </c>
    </row>
    <row r="5" spans="1:3" x14ac:dyDescent="0.3">
      <c r="A5" t="s">
        <v>7</v>
      </c>
      <c r="B5" s="21">
        <v>15.6</v>
      </c>
      <c r="C5" s="21">
        <v>20.9</v>
      </c>
    </row>
    <row r="6" spans="1:3" x14ac:dyDescent="0.3">
      <c r="A6" t="s">
        <v>8</v>
      </c>
      <c r="B6" s="21">
        <v>15.9</v>
      </c>
      <c r="C6" s="21">
        <v>21.5</v>
      </c>
    </row>
    <row r="7" spans="1:3" x14ac:dyDescent="0.3">
      <c r="A7" t="s">
        <v>9</v>
      </c>
      <c r="B7" s="21">
        <v>15.3</v>
      </c>
      <c r="C7" s="10">
        <v>21</v>
      </c>
    </row>
    <row r="8" spans="1:3" x14ac:dyDescent="0.3">
      <c r="A8" t="s">
        <v>10</v>
      </c>
      <c r="B8" s="21">
        <v>15.4</v>
      </c>
      <c r="C8" s="21">
        <v>20.8</v>
      </c>
    </row>
    <row r="9" spans="1:3" x14ac:dyDescent="0.3">
      <c r="B9" s="21">
        <v>17.5</v>
      </c>
      <c r="C9" s="21">
        <v>23.8</v>
      </c>
    </row>
    <row r="10" spans="1:3" x14ac:dyDescent="0.3">
      <c r="A10">
        <v>2019</v>
      </c>
      <c r="B10" s="21">
        <v>17.7</v>
      </c>
      <c r="C10" s="21">
        <v>24.1</v>
      </c>
    </row>
    <row r="11" spans="1:3" x14ac:dyDescent="0.3">
      <c r="B11" s="21">
        <v>16.3</v>
      </c>
      <c r="C11" s="21">
        <v>22.4</v>
      </c>
    </row>
    <row r="12" spans="1:3" x14ac:dyDescent="0.3">
      <c r="B12" s="21">
        <v>16.7</v>
      </c>
      <c r="C12" s="21">
        <v>22.6</v>
      </c>
    </row>
    <row r="13" spans="1:3" x14ac:dyDescent="0.3">
      <c r="B13" s="10">
        <v>16</v>
      </c>
      <c r="C13" s="10">
        <v>22</v>
      </c>
    </row>
    <row r="14" spans="1:3" x14ac:dyDescent="0.3">
      <c r="A14">
        <v>2020</v>
      </c>
      <c r="B14" s="21">
        <v>18.3</v>
      </c>
      <c r="C14" s="21">
        <v>25.1</v>
      </c>
    </row>
    <row r="15" spans="1:3" x14ac:dyDescent="0.3">
      <c r="B15" s="10" t="e">
        <f>#REF!</f>
        <v>#REF!</v>
      </c>
      <c r="C15" s="21" t="e">
        <f>#REF!</f>
        <v>#REF!</v>
      </c>
    </row>
    <row r="16" spans="1:3" x14ac:dyDescent="0.3">
      <c r="B16" s="21" t="e">
        <f>#REF!</f>
        <v>#REF!</v>
      </c>
      <c r="C16" s="21" t="e">
        <f>#REF!</f>
        <v>#REF!</v>
      </c>
    </row>
    <row r="17" spans="1:3" x14ac:dyDescent="0.3">
      <c r="B17" s="19" t="e">
        <f>#REF!</f>
        <v>#REF!</v>
      </c>
      <c r="C17" s="19" t="e">
        <f>#REF!</f>
        <v>#REF!</v>
      </c>
    </row>
    <row r="18" spans="1:3" x14ac:dyDescent="0.3">
      <c r="A18">
        <v>2021</v>
      </c>
      <c r="B18" s="19" t="e">
        <f>#REF!</f>
        <v>#REF!</v>
      </c>
      <c r="C18" s="19" t="e">
        <f>#REF!</f>
        <v>#REF!</v>
      </c>
    </row>
    <row r="19" spans="1:3" x14ac:dyDescent="0.3">
      <c r="B19" s="19">
        <v>19.7</v>
      </c>
      <c r="C19" s="19">
        <v>26.2</v>
      </c>
    </row>
    <row r="20" spans="1:3" x14ac:dyDescent="0.3">
      <c r="B20" s="19">
        <v>17.399999999999999</v>
      </c>
      <c r="C20" s="19">
        <v>23.1</v>
      </c>
    </row>
    <row r="21" spans="1:3" x14ac:dyDescent="0.3">
      <c r="A21">
        <v>2022</v>
      </c>
      <c r="B21" s="19">
        <v>19.899999999999999</v>
      </c>
      <c r="C21" s="19">
        <v>26.2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"/>
  <sheetViews>
    <sheetView workbookViewId="0">
      <selection activeCell="B3" sqref="B3:B5"/>
    </sheetView>
  </sheetViews>
  <sheetFormatPr defaultRowHeight="14.4" x14ac:dyDescent="0.3"/>
  <cols>
    <col min="2" max="2" width="18.33203125" bestFit="1" customWidth="1"/>
    <col min="3" max="3" width="26.88671875" bestFit="1" customWidth="1"/>
    <col min="4" max="4" width="34.33203125" bestFit="1" customWidth="1"/>
  </cols>
  <sheetData>
    <row r="2" spans="2:4" x14ac:dyDescent="0.3">
      <c r="B2" t="s">
        <v>20</v>
      </c>
      <c r="C2" t="s">
        <v>11</v>
      </c>
      <c r="D2" t="s">
        <v>12</v>
      </c>
    </row>
    <row r="3" spans="2:4" x14ac:dyDescent="0.3">
      <c r="B3" t="s">
        <v>21</v>
      </c>
      <c r="C3">
        <v>15.8</v>
      </c>
      <c r="D3">
        <v>21.3</v>
      </c>
    </row>
    <row r="4" spans="2:4" x14ac:dyDescent="0.3">
      <c r="B4" t="s">
        <v>23</v>
      </c>
      <c r="C4" s="2">
        <v>16.7</v>
      </c>
      <c r="D4">
        <v>21.9</v>
      </c>
    </row>
    <row r="5" spans="2:4" x14ac:dyDescent="0.3">
      <c r="B5" t="s">
        <v>22</v>
      </c>
      <c r="C5">
        <v>16.7</v>
      </c>
      <c r="D5">
        <v>22.7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1"/>
  <sheetViews>
    <sheetView topLeftCell="A4" workbookViewId="0">
      <selection activeCell="B21" sqref="B21"/>
    </sheetView>
  </sheetViews>
  <sheetFormatPr defaultRowHeight="14.4" x14ac:dyDescent="0.3"/>
  <cols>
    <col min="2" max="2" width="45.33203125" bestFit="1" customWidth="1"/>
  </cols>
  <sheetData>
    <row r="2" spans="1:4" x14ac:dyDescent="0.3">
      <c r="A2" t="s">
        <v>0</v>
      </c>
      <c r="B2" t="s">
        <v>19</v>
      </c>
    </row>
    <row r="3" spans="1:4" x14ac:dyDescent="0.3">
      <c r="A3" t="s">
        <v>5</v>
      </c>
      <c r="B3" s="3">
        <v>148.69999999999999</v>
      </c>
    </row>
    <row r="4" spans="1:4" x14ac:dyDescent="0.3">
      <c r="A4" t="s">
        <v>6</v>
      </c>
      <c r="B4" s="3">
        <v>145.30000000000001</v>
      </c>
      <c r="D4" s="7"/>
    </row>
    <row r="5" spans="1:4" x14ac:dyDescent="0.3">
      <c r="A5" t="s">
        <v>7</v>
      </c>
      <c r="B5" s="3">
        <v>139.19999999999999</v>
      </c>
    </row>
    <row r="6" spans="1:4" x14ac:dyDescent="0.3">
      <c r="A6" t="s">
        <v>8</v>
      </c>
      <c r="B6" s="3">
        <v>140.1</v>
      </c>
    </row>
    <row r="7" spans="1:4" x14ac:dyDescent="0.3">
      <c r="A7" t="s">
        <v>9</v>
      </c>
      <c r="B7" s="3">
        <v>137.5</v>
      </c>
    </row>
    <row r="8" spans="1:4" x14ac:dyDescent="0.3">
      <c r="A8" t="s">
        <v>10</v>
      </c>
      <c r="B8" s="3">
        <v>137</v>
      </c>
    </row>
    <row r="9" spans="1:4" x14ac:dyDescent="0.3">
      <c r="B9" s="3">
        <v>136.69999999999999</v>
      </c>
    </row>
    <row r="10" spans="1:4" x14ac:dyDescent="0.3">
      <c r="A10">
        <v>2019</v>
      </c>
      <c r="B10" s="3">
        <v>140.30000000000001</v>
      </c>
    </row>
    <row r="11" spans="1:4" x14ac:dyDescent="0.3">
      <c r="B11" s="3">
        <v>137.9</v>
      </c>
    </row>
    <row r="12" spans="1:4" x14ac:dyDescent="0.3">
      <c r="B12" s="3">
        <v>143.80000000000001</v>
      </c>
    </row>
    <row r="13" spans="1:4" x14ac:dyDescent="0.3">
      <c r="B13" s="3">
        <v>143.6</v>
      </c>
    </row>
    <row r="14" spans="1:4" x14ac:dyDescent="0.3">
      <c r="A14">
        <v>2020</v>
      </c>
      <c r="B14" s="3">
        <v>152.4</v>
      </c>
    </row>
    <row r="15" spans="1:4" x14ac:dyDescent="0.3">
      <c r="B15" s="9" t="e">
        <f>#REF!</f>
        <v>#REF!</v>
      </c>
    </row>
    <row r="16" spans="1:4" x14ac:dyDescent="0.3">
      <c r="B16" s="21" t="e">
        <f>#REF!</f>
        <v>#REF!</v>
      </c>
    </row>
    <row r="17" spans="1:2" x14ac:dyDescent="0.3">
      <c r="B17" s="19" t="e">
        <f>#REF!</f>
        <v>#REF!</v>
      </c>
    </row>
    <row r="18" spans="1:2" x14ac:dyDescent="0.3">
      <c r="A18">
        <v>2021</v>
      </c>
      <c r="B18" s="19" t="e">
        <f>#REF!</f>
        <v>#REF!</v>
      </c>
    </row>
    <row r="19" spans="1:2" x14ac:dyDescent="0.3">
      <c r="B19" s="19">
        <v>173.9</v>
      </c>
    </row>
    <row r="20" spans="1:2" x14ac:dyDescent="0.3">
      <c r="B20" s="19">
        <v>174.9</v>
      </c>
    </row>
    <row r="21" spans="1:2" x14ac:dyDescent="0.3">
      <c r="A21">
        <v>2022</v>
      </c>
      <c r="B21" s="38">
        <v>179.1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opLeftCell="A10" workbookViewId="0">
      <selection activeCell="B16" sqref="B16"/>
    </sheetView>
  </sheetViews>
  <sheetFormatPr defaultRowHeight="14.4" x14ac:dyDescent="0.3"/>
  <cols>
    <col min="1" max="1" width="11" bestFit="1" customWidth="1"/>
    <col min="2" max="2" width="44.88671875" bestFit="1" customWidth="1"/>
  </cols>
  <sheetData>
    <row r="1" spans="1:2" x14ac:dyDescent="0.3">
      <c r="A1" t="s">
        <v>20</v>
      </c>
      <c r="B1" t="s">
        <v>32</v>
      </c>
    </row>
    <row r="2" spans="1:2" x14ac:dyDescent="0.3">
      <c r="A2" t="s">
        <v>5</v>
      </c>
      <c r="B2" s="3">
        <v>10</v>
      </c>
    </row>
    <row r="3" spans="1:2" x14ac:dyDescent="0.3">
      <c r="A3" t="s">
        <v>6</v>
      </c>
      <c r="B3" s="3">
        <v>8.8000000000000007</v>
      </c>
    </row>
    <row r="4" spans="1:2" x14ac:dyDescent="0.3">
      <c r="A4" t="s">
        <v>7</v>
      </c>
      <c r="B4" s="3">
        <v>14.6</v>
      </c>
    </row>
    <row r="5" spans="1:2" x14ac:dyDescent="0.3">
      <c r="A5" t="s">
        <v>8</v>
      </c>
      <c r="B5" s="3">
        <v>14.2</v>
      </c>
    </row>
    <row r="6" spans="1:2" x14ac:dyDescent="0.3">
      <c r="A6" t="s">
        <v>9</v>
      </c>
      <c r="B6" s="3">
        <v>13.2</v>
      </c>
    </row>
    <row r="7" spans="1:2" x14ac:dyDescent="0.3">
      <c r="A7" t="s">
        <v>10</v>
      </c>
      <c r="B7" s="3">
        <v>14.8</v>
      </c>
    </row>
    <row r="8" spans="1:2" x14ac:dyDescent="0.3">
      <c r="B8" s="3">
        <v>13.5</v>
      </c>
    </row>
    <row r="9" spans="1:2" x14ac:dyDescent="0.3">
      <c r="A9">
        <v>2019</v>
      </c>
      <c r="B9" s="3">
        <v>13.7</v>
      </c>
    </row>
    <row r="10" spans="1:2" x14ac:dyDescent="0.3">
      <c r="B10" s="3">
        <v>12.4</v>
      </c>
    </row>
    <row r="11" spans="1:2" x14ac:dyDescent="0.3">
      <c r="B11" s="3">
        <v>12.2</v>
      </c>
    </row>
    <row r="12" spans="1:2" x14ac:dyDescent="0.3">
      <c r="B12" s="3">
        <v>13.1</v>
      </c>
    </row>
    <row r="13" spans="1:2" x14ac:dyDescent="0.3">
      <c r="A13">
        <v>2020</v>
      </c>
      <c r="B13" s="3">
        <v>13.4</v>
      </c>
    </row>
    <row r="14" spans="1:2" x14ac:dyDescent="0.3">
      <c r="B14" s="9" t="e">
        <f>#REF!</f>
        <v>#REF!</v>
      </c>
    </row>
    <row r="15" spans="1:2" x14ac:dyDescent="0.3">
      <c r="B15" s="21" t="e">
        <f>#REF!</f>
        <v>#REF!</v>
      </c>
    </row>
    <row r="16" spans="1:2" x14ac:dyDescent="0.3">
      <c r="B16" s="27" t="e">
        <f>#REF!</f>
        <v>#REF!</v>
      </c>
    </row>
    <row r="17" spans="1:2" x14ac:dyDescent="0.3">
      <c r="A17">
        <v>2021</v>
      </c>
      <c r="B17" s="27" t="e">
        <f>#REF!</f>
        <v>#REF!</v>
      </c>
    </row>
    <row r="18" spans="1:2" x14ac:dyDescent="0.3">
      <c r="B18" s="3">
        <v>15.9</v>
      </c>
    </row>
    <row r="19" spans="1:2" x14ac:dyDescent="0.3">
      <c r="B19" s="11">
        <v>13.9</v>
      </c>
    </row>
    <row r="20" spans="1:2" x14ac:dyDescent="0.3">
      <c r="A20">
        <v>2022</v>
      </c>
      <c r="B20" s="29">
        <v>9.6</v>
      </c>
    </row>
    <row r="21" spans="1:2" x14ac:dyDescent="0.3">
      <c r="B21" s="2"/>
    </row>
  </sheetData>
  <pageMargins left="0.7" right="0.7" top="0.75" bottom="0.75" header="0.3" footer="0.3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7" workbookViewId="0">
      <selection activeCell="B20" sqref="B20"/>
    </sheetView>
  </sheetViews>
  <sheetFormatPr defaultRowHeight="14.4" x14ac:dyDescent="0.3"/>
  <cols>
    <col min="2" max="2" width="44.44140625" bestFit="1" customWidth="1"/>
    <col min="3" max="3" width="40" bestFit="1" customWidth="1"/>
  </cols>
  <sheetData>
    <row r="1" spans="1:3" x14ac:dyDescent="0.3">
      <c r="A1" t="s">
        <v>0</v>
      </c>
      <c r="B1" t="s">
        <v>50</v>
      </c>
      <c r="C1" t="s">
        <v>51</v>
      </c>
    </row>
    <row r="2" spans="1:3" x14ac:dyDescent="0.3">
      <c r="A2" t="s">
        <v>5</v>
      </c>
      <c r="B2" s="22">
        <v>11.6</v>
      </c>
      <c r="C2" s="22">
        <v>2.2000000000000002</v>
      </c>
    </row>
    <row r="3" spans="1:3" x14ac:dyDescent="0.3">
      <c r="A3" t="s">
        <v>6</v>
      </c>
      <c r="B3" s="22">
        <v>11.2</v>
      </c>
      <c r="C3" s="22">
        <v>4.5999999999999996</v>
      </c>
    </row>
    <row r="4" spans="1:3" x14ac:dyDescent="0.3">
      <c r="A4" t="s">
        <v>7</v>
      </c>
      <c r="B4" s="22">
        <v>11.8</v>
      </c>
      <c r="C4" s="22">
        <v>4.5</v>
      </c>
    </row>
    <row r="5" spans="1:3" x14ac:dyDescent="0.3">
      <c r="A5" t="s">
        <v>8</v>
      </c>
      <c r="B5" s="22">
        <v>10.3</v>
      </c>
      <c r="C5" s="22">
        <v>5.9</v>
      </c>
    </row>
    <row r="6" spans="1:3" x14ac:dyDescent="0.3">
      <c r="A6" t="s">
        <v>9</v>
      </c>
      <c r="B6" s="22">
        <v>10.6</v>
      </c>
      <c r="C6" s="22">
        <v>5.6</v>
      </c>
    </row>
    <row r="7" spans="1:3" x14ac:dyDescent="0.3">
      <c r="A7" t="s">
        <v>10</v>
      </c>
      <c r="B7" s="10">
        <v>11</v>
      </c>
      <c r="C7" s="22">
        <v>5.2</v>
      </c>
    </row>
    <row r="8" spans="1:3" x14ac:dyDescent="0.3">
      <c r="B8" s="22">
        <v>11.5</v>
      </c>
      <c r="C8" s="22">
        <v>4.7</v>
      </c>
    </row>
    <row r="9" spans="1:3" x14ac:dyDescent="0.3">
      <c r="A9">
        <v>2019</v>
      </c>
      <c r="B9" s="22">
        <v>12.1</v>
      </c>
      <c r="C9" s="22">
        <v>4.8</v>
      </c>
    </row>
    <row r="10" spans="1:3" x14ac:dyDescent="0.3">
      <c r="B10" s="10">
        <v>12</v>
      </c>
      <c r="C10" s="22">
        <v>4.7</v>
      </c>
    </row>
    <row r="11" spans="1:3" x14ac:dyDescent="0.3">
      <c r="B11" s="22">
        <v>12.6</v>
      </c>
      <c r="C11" s="10">
        <v>5</v>
      </c>
    </row>
    <row r="12" spans="1:3" x14ac:dyDescent="0.3">
      <c r="B12" s="22">
        <v>13.1</v>
      </c>
      <c r="C12" s="22">
        <v>4.8</v>
      </c>
    </row>
    <row r="13" spans="1:3" x14ac:dyDescent="0.3">
      <c r="A13">
        <v>2020</v>
      </c>
      <c r="B13" s="22">
        <v>13.6</v>
      </c>
      <c r="C13" s="10">
        <v>5</v>
      </c>
    </row>
    <row r="14" spans="1:3" x14ac:dyDescent="0.3">
      <c r="B14" s="22" t="e">
        <f>#REF!</f>
        <v>#REF!</v>
      </c>
      <c r="C14" s="10" t="e">
        <f>#REF!</f>
        <v>#REF!</v>
      </c>
    </row>
    <row r="15" spans="1:3" x14ac:dyDescent="0.3">
      <c r="B15" s="22" t="e">
        <f>#REF!</f>
        <v>#REF!</v>
      </c>
      <c r="C15" s="22" t="e">
        <f>#REF!</f>
        <v>#REF!</v>
      </c>
    </row>
    <row r="16" spans="1:3" x14ac:dyDescent="0.3">
      <c r="B16" s="26" t="e">
        <f>#REF!</f>
        <v>#REF!</v>
      </c>
      <c r="C16" s="19" t="e">
        <f>#REF!</f>
        <v>#REF!</v>
      </c>
    </row>
    <row r="17" spans="1:6" x14ac:dyDescent="0.3">
      <c r="A17">
        <v>2021</v>
      </c>
      <c r="B17" s="26" t="e">
        <f>#REF!</f>
        <v>#REF!</v>
      </c>
      <c r="C17" s="19" t="e">
        <f>#REF!</f>
        <v>#REF!</v>
      </c>
    </row>
    <row r="18" spans="1:6" x14ac:dyDescent="0.3">
      <c r="B18" s="19">
        <v>13.6</v>
      </c>
      <c r="C18" s="19">
        <v>6.1</v>
      </c>
    </row>
    <row r="19" spans="1:6" x14ac:dyDescent="0.3">
      <c r="B19" s="19">
        <v>15.3</v>
      </c>
      <c r="C19" s="19">
        <v>4.4000000000000004</v>
      </c>
    </row>
    <row r="20" spans="1:6" x14ac:dyDescent="0.3">
      <c r="A20">
        <v>2022</v>
      </c>
      <c r="B20" s="38">
        <v>15.3</v>
      </c>
      <c r="C20" s="38">
        <v>4.2</v>
      </c>
    </row>
    <row r="25" spans="1:6" x14ac:dyDescent="0.3">
      <c r="F25" t="s">
        <v>29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E11" sqref="E11"/>
    </sheetView>
  </sheetViews>
  <sheetFormatPr defaultRowHeight="14.4" x14ac:dyDescent="0.3"/>
  <cols>
    <col min="1" max="1" width="18.33203125" bestFit="1" customWidth="1"/>
    <col min="2" max="2" width="39.44140625" bestFit="1" customWidth="1"/>
    <col min="3" max="3" width="40" bestFit="1" customWidth="1"/>
  </cols>
  <sheetData>
    <row r="1" spans="1:3" x14ac:dyDescent="0.3">
      <c r="A1" t="s">
        <v>20</v>
      </c>
      <c r="B1" t="s">
        <v>13</v>
      </c>
      <c r="C1" t="s">
        <v>14</v>
      </c>
    </row>
    <row r="2" spans="1:3" x14ac:dyDescent="0.3">
      <c r="A2" t="s">
        <v>21</v>
      </c>
      <c r="B2">
        <v>11.3</v>
      </c>
      <c r="C2" s="2">
        <v>5</v>
      </c>
    </row>
    <row r="3" spans="1:3" x14ac:dyDescent="0.3">
      <c r="A3" t="s">
        <v>23</v>
      </c>
      <c r="B3" s="2">
        <v>11</v>
      </c>
      <c r="C3">
        <v>5.2</v>
      </c>
    </row>
    <row r="4" spans="1:3" x14ac:dyDescent="0.3">
      <c r="A4" t="s">
        <v>22</v>
      </c>
      <c r="B4">
        <v>11.9</v>
      </c>
      <c r="C4">
        <v>4.9000000000000004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"/>
  <sheetViews>
    <sheetView workbookViewId="0">
      <selection activeCell="A2" sqref="A2:A5"/>
    </sheetView>
  </sheetViews>
  <sheetFormatPr defaultRowHeight="14.4" x14ac:dyDescent="0.3"/>
  <cols>
    <col min="1" max="1" width="18.33203125" bestFit="1" customWidth="1"/>
    <col min="2" max="2" width="26.44140625" bestFit="1" customWidth="1"/>
  </cols>
  <sheetData>
    <row r="2" spans="1:2" x14ac:dyDescent="0.3">
      <c r="A2" t="s">
        <v>20</v>
      </c>
      <c r="B2" s="4" t="s">
        <v>24</v>
      </c>
    </row>
    <row r="3" spans="1:2" x14ac:dyDescent="0.3">
      <c r="A3" t="s">
        <v>21</v>
      </c>
      <c r="B3" s="5">
        <v>86</v>
      </c>
    </row>
    <row r="4" spans="1:2" x14ac:dyDescent="0.3">
      <c r="A4" t="s">
        <v>23</v>
      </c>
      <c r="B4" s="5">
        <v>62.3</v>
      </c>
    </row>
    <row r="5" spans="1:2" x14ac:dyDescent="0.3">
      <c r="A5" t="s">
        <v>22</v>
      </c>
      <c r="B5" s="5">
        <v>55.4</v>
      </c>
    </row>
    <row r="6" spans="1:2" x14ac:dyDescent="0.3">
      <c r="A6" s="4"/>
      <c r="B6" s="5"/>
    </row>
    <row r="7" spans="1:2" x14ac:dyDescent="0.3">
      <c r="A7" s="4"/>
      <c r="B7" s="5"/>
    </row>
    <row r="8" spans="1:2" x14ac:dyDescent="0.3">
      <c r="A8" s="4"/>
      <c r="B8" s="5"/>
    </row>
    <row r="9" spans="1:2" x14ac:dyDescent="0.3">
      <c r="A9" s="4"/>
      <c r="B9" s="5"/>
    </row>
    <row r="10" spans="1:2" x14ac:dyDescent="0.3">
      <c r="A10" s="4"/>
      <c r="B10" s="5"/>
    </row>
    <row r="11" spans="1:2" x14ac:dyDescent="0.3">
      <c r="A11" s="4"/>
      <c r="B11" s="5"/>
    </row>
    <row r="12" spans="1:2" x14ac:dyDescent="0.3">
      <c r="A12" s="4"/>
      <c r="B12" s="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29"/>
  <sheetViews>
    <sheetView workbookViewId="0">
      <selection activeCell="K13" sqref="K13"/>
    </sheetView>
  </sheetViews>
  <sheetFormatPr defaultRowHeight="14.4" x14ac:dyDescent="0.3"/>
  <cols>
    <col min="1" max="1" width="45.5546875" bestFit="1" customWidth="1"/>
    <col min="2" max="2" width="19.88671875" customWidth="1"/>
    <col min="3" max="3" width="45.5546875" bestFit="1" customWidth="1"/>
    <col min="4" max="4" width="23.109375" bestFit="1" customWidth="1"/>
  </cols>
  <sheetData>
    <row r="5" spans="1:3" x14ac:dyDescent="0.3">
      <c r="A5" s="1" t="s">
        <v>0</v>
      </c>
      <c r="B5" s="12" t="s">
        <v>42</v>
      </c>
      <c r="C5" s="12" t="s">
        <v>43</v>
      </c>
    </row>
    <row r="6" spans="1:3" x14ac:dyDescent="0.3">
      <c r="A6" t="s">
        <v>5</v>
      </c>
      <c r="B6" s="12">
        <v>38.1</v>
      </c>
      <c r="C6" s="12">
        <v>33.200000000000003</v>
      </c>
    </row>
    <row r="7" spans="1:3" x14ac:dyDescent="0.3">
      <c r="A7" t="s">
        <v>6</v>
      </c>
      <c r="B7" s="12">
        <v>36.200000000000003</v>
      </c>
      <c r="C7" s="12">
        <v>29.3</v>
      </c>
    </row>
    <row r="8" spans="1:3" x14ac:dyDescent="0.3">
      <c r="A8" t="s">
        <v>7</v>
      </c>
      <c r="B8" s="12">
        <v>36.299999999999997</v>
      </c>
      <c r="C8" s="12">
        <v>28.9</v>
      </c>
    </row>
    <row r="9" spans="1:3" x14ac:dyDescent="0.3">
      <c r="A9" t="s">
        <v>8</v>
      </c>
      <c r="B9" s="12">
        <v>37.1</v>
      </c>
      <c r="C9" s="12">
        <v>29.6</v>
      </c>
    </row>
    <row r="10" spans="1:3" x14ac:dyDescent="0.3">
      <c r="A10" t="s">
        <v>9</v>
      </c>
      <c r="B10" s="12">
        <v>37.6</v>
      </c>
      <c r="C10" s="12">
        <v>32.9</v>
      </c>
    </row>
    <row r="11" spans="1:3" x14ac:dyDescent="0.3">
      <c r="A11" t="s">
        <v>10</v>
      </c>
      <c r="B11" s="12">
        <v>34.9</v>
      </c>
      <c r="C11" s="12">
        <v>28.5</v>
      </c>
    </row>
    <row r="12" spans="1:3" x14ac:dyDescent="0.3">
      <c r="B12" s="12">
        <v>35</v>
      </c>
      <c r="C12" s="12">
        <v>27.9</v>
      </c>
    </row>
    <row r="13" spans="1:3" x14ac:dyDescent="0.3">
      <c r="A13">
        <v>2019</v>
      </c>
      <c r="B13" s="12">
        <v>36.1</v>
      </c>
      <c r="C13" s="12">
        <v>28.2</v>
      </c>
    </row>
    <row r="14" spans="1:3" x14ac:dyDescent="0.3">
      <c r="B14" s="12">
        <v>37.200000000000003</v>
      </c>
      <c r="C14" s="12">
        <v>33.200000000000003</v>
      </c>
    </row>
    <row r="15" spans="1:3" x14ac:dyDescent="0.3">
      <c r="B15" s="12">
        <v>36</v>
      </c>
      <c r="C15" s="12">
        <v>30.9</v>
      </c>
    </row>
    <row r="16" spans="1:3" x14ac:dyDescent="0.3">
      <c r="B16" s="12">
        <v>37.5</v>
      </c>
      <c r="C16" s="12">
        <v>30.5</v>
      </c>
    </row>
    <row r="17" spans="1:3" x14ac:dyDescent="0.3">
      <c r="A17">
        <v>2020</v>
      </c>
      <c r="B17" s="12">
        <v>39.200000000000003</v>
      </c>
      <c r="C17" s="12">
        <v>31.9</v>
      </c>
    </row>
    <row r="18" spans="1:3" x14ac:dyDescent="0.3">
      <c r="B18" s="12">
        <f>[3]FSD!$B$73</f>
        <v>39.6</v>
      </c>
      <c r="C18" s="12">
        <f>[3]FSD!$C$73</f>
        <v>35.5</v>
      </c>
    </row>
    <row r="19" spans="1:3" ht="15.75" customHeight="1" x14ac:dyDescent="0.3">
      <c r="B19" s="12" t="e">
        <f>#REF!</f>
        <v>#REF!</v>
      </c>
      <c r="C19" s="12" t="e">
        <f>#REF!</f>
        <v>#REF!</v>
      </c>
    </row>
    <row r="20" spans="1:3" x14ac:dyDescent="0.3">
      <c r="B20" t="e">
        <f>#REF!</f>
        <v>#REF!</v>
      </c>
      <c r="C20" t="e">
        <f>#REF!</f>
        <v>#REF!</v>
      </c>
    </row>
    <row r="21" spans="1:3" x14ac:dyDescent="0.3">
      <c r="A21">
        <v>2021</v>
      </c>
      <c r="B21" t="e">
        <f>#REF!</f>
        <v>#REF!</v>
      </c>
      <c r="C21" t="e">
        <f>#REF!</f>
        <v>#REF!</v>
      </c>
    </row>
    <row r="22" spans="1:3" x14ac:dyDescent="0.3">
      <c r="B22">
        <v>36.299999999999997</v>
      </c>
      <c r="C22">
        <v>32.9</v>
      </c>
    </row>
    <row r="23" spans="1:3" x14ac:dyDescent="0.3">
      <c r="B23" s="37">
        <v>37.6</v>
      </c>
      <c r="C23" s="37">
        <v>31.9</v>
      </c>
    </row>
    <row r="24" spans="1:3" x14ac:dyDescent="0.3">
      <c r="A24">
        <v>2022</v>
      </c>
      <c r="B24" s="15">
        <v>38.4</v>
      </c>
      <c r="C24" s="15">
        <v>30.8</v>
      </c>
    </row>
    <row r="29" spans="1:3" x14ac:dyDescent="0.3">
      <c r="C29" s="8"/>
    </row>
  </sheetData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1"/>
  <sheetViews>
    <sheetView topLeftCell="B1" workbookViewId="0">
      <selection activeCell="J9" sqref="J9"/>
    </sheetView>
  </sheetViews>
  <sheetFormatPr defaultRowHeight="14.4" x14ac:dyDescent="0.3"/>
  <cols>
    <col min="2" max="2" width="18.33203125" bestFit="1" customWidth="1"/>
    <col min="3" max="3" width="45.33203125" bestFit="1" customWidth="1"/>
  </cols>
  <sheetData>
    <row r="1" spans="2:3" x14ac:dyDescent="0.3">
      <c r="B1" t="s">
        <v>20</v>
      </c>
      <c r="C1" t="s">
        <v>19</v>
      </c>
    </row>
    <row r="2" spans="2:3" x14ac:dyDescent="0.3">
      <c r="B2" t="s">
        <v>21</v>
      </c>
      <c r="C2" s="3">
        <v>141.5</v>
      </c>
    </row>
    <row r="3" spans="2:3" x14ac:dyDescent="0.3">
      <c r="B3" t="s">
        <v>23</v>
      </c>
      <c r="C3" s="3">
        <v>137.1</v>
      </c>
    </row>
    <row r="4" spans="2:3" x14ac:dyDescent="0.3">
      <c r="B4" t="s">
        <v>22</v>
      </c>
      <c r="C4" s="3">
        <v>139.80000000000001</v>
      </c>
    </row>
    <row r="5" spans="2:3" x14ac:dyDescent="0.3">
      <c r="C5" s="3"/>
    </row>
    <row r="6" spans="2:3" x14ac:dyDescent="0.3">
      <c r="C6" s="3"/>
    </row>
    <row r="7" spans="2:3" x14ac:dyDescent="0.3">
      <c r="C7" s="3"/>
    </row>
    <row r="8" spans="2:3" x14ac:dyDescent="0.3">
      <c r="C8" s="3"/>
    </row>
    <row r="9" spans="2:3" x14ac:dyDescent="0.3">
      <c r="C9" s="3"/>
    </row>
    <row r="10" spans="2:3" x14ac:dyDescent="0.3">
      <c r="C10" s="3"/>
    </row>
    <row r="11" spans="2:3" x14ac:dyDescent="0.3">
      <c r="C11" s="3"/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"/>
  <sheetViews>
    <sheetView workbookViewId="0">
      <selection activeCell="G14" sqref="G14"/>
    </sheetView>
  </sheetViews>
  <sheetFormatPr defaultRowHeight="14.4" x14ac:dyDescent="0.3"/>
  <cols>
    <col min="1" max="1" width="18.33203125" bestFit="1" customWidth="1"/>
    <col min="2" max="2" width="47.6640625" bestFit="1" customWidth="1"/>
    <col min="3" max="3" width="52.109375" bestFit="1" customWidth="1"/>
  </cols>
  <sheetData>
    <row r="2" spans="1:3" x14ac:dyDescent="0.3">
      <c r="A2" t="s">
        <v>20</v>
      </c>
      <c r="B2" t="s">
        <v>17</v>
      </c>
      <c r="C2" t="s">
        <v>18</v>
      </c>
    </row>
    <row r="3" spans="1:3" x14ac:dyDescent="0.3">
      <c r="A3" t="s">
        <v>21</v>
      </c>
      <c r="B3" s="3">
        <v>5.9</v>
      </c>
      <c r="C3">
        <v>3.3</v>
      </c>
    </row>
    <row r="4" spans="1:3" x14ac:dyDescent="0.3">
      <c r="A4" t="s">
        <v>23</v>
      </c>
      <c r="B4" s="3">
        <v>5.9</v>
      </c>
      <c r="C4">
        <v>3.1</v>
      </c>
    </row>
    <row r="5" spans="1:3" x14ac:dyDescent="0.3">
      <c r="A5" t="s">
        <v>22</v>
      </c>
      <c r="B5" s="3">
        <v>5.6</v>
      </c>
      <c r="C5">
        <v>3.6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"/>
  <sheetViews>
    <sheetView workbookViewId="0">
      <selection activeCell="C10" sqref="C10"/>
    </sheetView>
  </sheetViews>
  <sheetFormatPr defaultRowHeight="14.4" x14ac:dyDescent="0.3"/>
  <cols>
    <col min="2" max="2" width="22" bestFit="1" customWidth="1"/>
    <col min="3" max="3" width="39.6640625" bestFit="1" customWidth="1"/>
    <col min="4" max="4" width="45.5546875" bestFit="1" customWidth="1"/>
  </cols>
  <sheetData>
    <row r="2" spans="2:4" x14ac:dyDescent="0.3">
      <c r="B2" t="s">
        <v>20</v>
      </c>
      <c r="C2" t="s">
        <v>1</v>
      </c>
      <c r="D2" t="s">
        <v>2</v>
      </c>
    </row>
    <row r="3" spans="2:4" x14ac:dyDescent="0.3">
      <c r="B3" t="s">
        <v>25</v>
      </c>
    </row>
    <row r="4" spans="2:4" x14ac:dyDescent="0.3">
      <c r="B4" t="s">
        <v>26</v>
      </c>
      <c r="C4">
        <v>36.5</v>
      </c>
      <c r="D4">
        <v>29.3</v>
      </c>
    </row>
    <row r="5" spans="2:4" x14ac:dyDescent="0.3">
      <c r="B5" s="6" t="s">
        <v>27</v>
      </c>
      <c r="C5">
        <v>35.799999999999997</v>
      </c>
      <c r="D5">
        <v>29.8</v>
      </c>
    </row>
    <row r="6" spans="2:4" x14ac:dyDescent="0.3">
      <c r="B6" t="s">
        <v>28</v>
      </c>
      <c r="C6">
        <v>36.299999999999997</v>
      </c>
      <c r="D6">
        <v>30.5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1"/>
  <sheetViews>
    <sheetView workbookViewId="0">
      <selection activeCell="B17" sqref="B17"/>
    </sheetView>
  </sheetViews>
  <sheetFormatPr defaultRowHeight="14.4" x14ac:dyDescent="0.3"/>
  <cols>
    <col min="2" max="2" width="18.33203125" bestFit="1" customWidth="1"/>
    <col min="3" max="3" width="29.109375" bestFit="1" customWidth="1"/>
    <col min="4" max="4" width="23.5546875" bestFit="1" customWidth="1"/>
  </cols>
  <sheetData>
    <row r="2" spans="2:4" x14ac:dyDescent="0.3">
      <c r="B2" t="s">
        <v>20</v>
      </c>
      <c r="C2" t="s">
        <v>3</v>
      </c>
      <c r="D2" t="s">
        <v>4</v>
      </c>
    </row>
    <row r="3" spans="2:4" x14ac:dyDescent="0.3">
      <c r="B3" t="s">
        <v>21</v>
      </c>
      <c r="C3">
        <v>4.3</v>
      </c>
      <c r="D3">
        <v>3.1</v>
      </c>
    </row>
    <row r="4" spans="2:4" x14ac:dyDescent="0.3">
      <c r="B4" t="s">
        <v>23</v>
      </c>
      <c r="C4">
        <v>5.7</v>
      </c>
      <c r="D4" s="2">
        <v>4</v>
      </c>
    </row>
    <row r="5" spans="2:4" x14ac:dyDescent="0.3">
      <c r="B5" t="s">
        <v>22</v>
      </c>
      <c r="C5">
        <v>5.8</v>
      </c>
      <c r="D5">
        <v>4.0999999999999996</v>
      </c>
    </row>
    <row r="11" spans="2:4" x14ac:dyDescent="0.3">
      <c r="C11" s="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C21" sqref="C21"/>
    </sheetView>
  </sheetViews>
  <sheetFormatPr defaultRowHeight="14.4" x14ac:dyDescent="0.3"/>
  <cols>
    <col min="3" max="5" width="26.44140625" bestFit="1" customWidth="1"/>
  </cols>
  <sheetData>
    <row r="1" spans="1:6" x14ac:dyDescent="0.3">
      <c r="A1" s="66" t="s">
        <v>15</v>
      </c>
      <c r="B1" s="66"/>
      <c r="C1" s="66"/>
    </row>
    <row r="2" spans="1:6" x14ac:dyDescent="0.3">
      <c r="A2" s="4"/>
      <c r="B2" s="4"/>
      <c r="C2" s="4"/>
    </row>
    <row r="3" spans="1:6" x14ac:dyDescent="0.3">
      <c r="A3" s="4"/>
      <c r="B3" s="39" t="s">
        <v>0</v>
      </c>
      <c r="C3" s="39" t="s">
        <v>33</v>
      </c>
    </row>
    <row r="4" spans="1:6" x14ac:dyDescent="0.3">
      <c r="A4" s="4"/>
      <c r="B4" s="39" t="s">
        <v>5</v>
      </c>
      <c r="C4" s="40">
        <v>15.5</v>
      </c>
    </row>
    <row r="5" spans="1:6" x14ac:dyDescent="0.3">
      <c r="A5" s="4"/>
      <c r="B5" s="39" t="s">
        <v>6</v>
      </c>
      <c r="C5" s="40">
        <v>14</v>
      </c>
    </row>
    <row r="6" spans="1:6" x14ac:dyDescent="0.3">
      <c r="A6" s="4"/>
      <c r="B6" s="39" t="s">
        <v>7</v>
      </c>
      <c r="C6" s="40">
        <v>14</v>
      </c>
    </row>
    <row r="7" spans="1:6" x14ac:dyDescent="0.3">
      <c r="A7" s="4"/>
      <c r="B7" s="39" t="s">
        <v>8</v>
      </c>
      <c r="C7" s="40">
        <v>14.5</v>
      </c>
    </row>
    <row r="8" spans="1:6" x14ac:dyDescent="0.3">
      <c r="A8" s="4"/>
      <c r="B8" s="39" t="s">
        <v>9</v>
      </c>
      <c r="C8" s="40">
        <v>16</v>
      </c>
    </row>
    <row r="9" spans="1:6" x14ac:dyDescent="0.3">
      <c r="A9" s="4"/>
      <c r="B9" s="39" t="s">
        <v>10</v>
      </c>
      <c r="C9" s="40">
        <v>14.3</v>
      </c>
    </row>
    <row r="10" spans="1:6" x14ac:dyDescent="0.3">
      <c r="A10" s="4"/>
      <c r="B10" s="39"/>
      <c r="C10" s="40">
        <v>14</v>
      </c>
    </row>
    <row r="11" spans="1:6" x14ac:dyDescent="0.3">
      <c r="A11" s="4"/>
      <c r="B11" s="39">
        <v>2019</v>
      </c>
      <c r="C11" s="40">
        <v>14</v>
      </c>
    </row>
    <row r="12" spans="1:6" x14ac:dyDescent="0.3">
      <c r="A12" s="4"/>
      <c r="B12" s="39"/>
      <c r="C12" s="40">
        <v>16.399999999999999</v>
      </c>
    </row>
    <row r="13" spans="1:6" x14ac:dyDescent="0.3">
      <c r="A13" s="4"/>
      <c r="B13" s="39"/>
      <c r="C13" s="40">
        <v>14.9</v>
      </c>
    </row>
    <row r="14" spans="1:6" x14ac:dyDescent="0.3">
      <c r="B14" s="39"/>
      <c r="C14" s="41">
        <v>14.6</v>
      </c>
    </row>
    <row r="15" spans="1:6" x14ac:dyDescent="0.3">
      <c r="B15" s="39">
        <v>2020</v>
      </c>
      <c r="C15" s="41">
        <v>14.5</v>
      </c>
    </row>
    <row r="16" spans="1:6" x14ac:dyDescent="0.3">
      <c r="B16" s="39"/>
      <c r="C16" s="41" t="e">
        <f>#REF!</f>
        <v>#REF!</v>
      </c>
      <c r="F16" s="4"/>
    </row>
    <row r="17" spans="2:4" x14ac:dyDescent="0.3">
      <c r="B17" s="39"/>
      <c r="C17" s="42" t="e">
        <f>#REF!</f>
        <v>#REF!</v>
      </c>
    </row>
    <row r="18" spans="2:4" x14ac:dyDescent="0.3">
      <c r="B18" s="39"/>
      <c r="C18" s="41" t="e">
        <f>#REF!</f>
        <v>#REF!</v>
      </c>
    </row>
    <row r="19" spans="2:4" x14ac:dyDescent="0.3">
      <c r="B19" s="39">
        <v>2021</v>
      </c>
      <c r="C19" s="41" t="e">
        <f>#REF!</f>
        <v>#REF!</v>
      </c>
    </row>
    <row r="20" spans="2:4" x14ac:dyDescent="0.3">
      <c r="B20" s="39"/>
      <c r="C20" s="42">
        <v>13.4</v>
      </c>
    </row>
    <row r="21" spans="2:4" x14ac:dyDescent="0.3">
      <c r="B21" s="39"/>
      <c r="C21" s="41">
        <v>13.2</v>
      </c>
    </row>
    <row r="22" spans="2:4" x14ac:dyDescent="0.3">
      <c r="B22" s="39">
        <v>2022</v>
      </c>
      <c r="C22" s="41">
        <v>12.6</v>
      </c>
    </row>
    <row r="23" spans="2:4" x14ac:dyDescent="0.3">
      <c r="D23" t="e">
        <f>AVERAGE(C18:C22)</f>
        <v>#REF!</v>
      </c>
    </row>
    <row r="25" spans="2:4" x14ac:dyDescent="0.3">
      <c r="D25" s="2"/>
    </row>
  </sheetData>
  <mergeCells count="1">
    <mergeCell ref="A1:C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3"/>
  <sheetViews>
    <sheetView workbookViewId="0">
      <selection activeCell="C15" sqref="C15"/>
    </sheetView>
  </sheetViews>
  <sheetFormatPr defaultRowHeight="14.4" x14ac:dyDescent="0.3"/>
  <cols>
    <col min="3" max="3" width="34.44140625" bestFit="1" customWidth="1"/>
    <col min="4" max="4" width="29" bestFit="1" customWidth="1"/>
  </cols>
  <sheetData>
    <row r="2" spans="2:4" x14ac:dyDescent="0.3">
      <c r="B2" t="s">
        <v>0</v>
      </c>
      <c r="C2" t="s">
        <v>44</v>
      </c>
      <c r="D2" t="s">
        <v>45</v>
      </c>
    </row>
    <row r="3" spans="2:4" x14ac:dyDescent="0.3">
      <c r="B3" t="s">
        <v>5</v>
      </c>
      <c r="C3" s="12">
        <v>2.2999999999999998</v>
      </c>
      <c r="D3" s="12">
        <v>2.8</v>
      </c>
    </row>
    <row r="4" spans="2:4" x14ac:dyDescent="0.3">
      <c r="B4" t="s">
        <v>6</v>
      </c>
      <c r="C4" s="12">
        <v>3.6</v>
      </c>
      <c r="D4" s="12">
        <v>2.7</v>
      </c>
    </row>
    <row r="5" spans="2:4" x14ac:dyDescent="0.3">
      <c r="B5" t="s">
        <v>7</v>
      </c>
      <c r="C5" s="12">
        <v>3.6</v>
      </c>
      <c r="D5" s="12">
        <v>2.9</v>
      </c>
    </row>
    <row r="6" spans="2:4" x14ac:dyDescent="0.3">
      <c r="B6" t="s">
        <v>8</v>
      </c>
      <c r="C6" s="12">
        <v>5.6</v>
      </c>
      <c r="D6" s="12">
        <v>3.7</v>
      </c>
    </row>
    <row r="7" spans="2:4" x14ac:dyDescent="0.3">
      <c r="B7" t="s">
        <v>9</v>
      </c>
      <c r="C7" s="12">
        <v>5.7</v>
      </c>
      <c r="D7" s="12">
        <v>3.9</v>
      </c>
    </row>
    <row r="8" spans="2:4" x14ac:dyDescent="0.3">
      <c r="B8" t="s">
        <v>10</v>
      </c>
      <c r="C8" s="12">
        <v>6.2</v>
      </c>
      <c r="D8" s="12">
        <v>4.0999999999999996</v>
      </c>
    </row>
    <row r="9" spans="2:4" x14ac:dyDescent="0.3">
      <c r="C9" s="12">
        <v>5.0999999999999996</v>
      </c>
      <c r="D9" s="12">
        <v>3.9</v>
      </c>
    </row>
    <row r="10" spans="2:4" x14ac:dyDescent="0.3">
      <c r="B10">
        <v>2019</v>
      </c>
      <c r="C10" s="12">
        <v>4.8</v>
      </c>
      <c r="D10" s="12">
        <v>3.8</v>
      </c>
    </row>
    <row r="11" spans="2:4" x14ac:dyDescent="0.3">
      <c r="C11" s="23">
        <v>6</v>
      </c>
      <c r="D11" s="12">
        <v>4.2</v>
      </c>
    </row>
    <row r="12" spans="2:4" x14ac:dyDescent="0.3">
      <c r="C12" s="12">
        <v>6.8</v>
      </c>
      <c r="D12" s="12">
        <v>4.5999999999999996</v>
      </c>
    </row>
    <row r="13" spans="2:4" x14ac:dyDescent="0.3">
      <c r="C13" s="12">
        <v>7.3</v>
      </c>
      <c r="D13" s="24">
        <v>5</v>
      </c>
    </row>
    <row r="14" spans="2:4" x14ac:dyDescent="0.3">
      <c r="B14">
        <v>2020</v>
      </c>
      <c r="C14" s="12">
        <v>7.9</v>
      </c>
      <c r="D14" s="12">
        <v>5.3</v>
      </c>
    </row>
    <row r="15" spans="2:4" x14ac:dyDescent="0.3">
      <c r="C15" s="12" t="e">
        <f>#REF!</f>
        <v>#REF!</v>
      </c>
      <c r="D15" s="12" t="e">
        <f>#REF!</f>
        <v>#REF!</v>
      </c>
    </row>
    <row r="16" spans="2:4" x14ac:dyDescent="0.3">
      <c r="C16" s="12" t="e">
        <f>#REF!</f>
        <v>#REF!</v>
      </c>
      <c r="D16" s="12" t="e">
        <f>#REF!</f>
        <v>#REF!</v>
      </c>
    </row>
    <row r="17" spans="2:6" x14ac:dyDescent="0.3">
      <c r="C17" s="12" t="e">
        <f>#REF!</f>
        <v>#REF!</v>
      </c>
      <c r="D17" s="12" t="e">
        <f>#REF!</f>
        <v>#REF!</v>
      </c>
    </row>
    <row r="18" spans="2:6" x14ac:dyDescent="0.3">
      <c r="B18">
        <v>2021</v>
      </c>
      <c r="C18" s="12" t="e">
        <f>#REF!</f>
        <v>#REF!</v>
      </c>
      <c r="D18" s="12">
        <f>[4]FSD!$E$82</f>
        <v>6.2</v>
      </c>
      <c r="F18" s="30"/>
    </row>
    <row r="19" spans="2:6" x14ac:dyDescent="0.3">
      <c r="C19" s="12">
        <v>8</v>
      </c>
      <c r="D19" s="12">
        <v>6</v>
      </c>
    </row>
    <row r="20" spans="2:6" x14ac:dyDescent="0.3">
      <c r="C20" s="12">
        <v>9</v>
      </c>
      <c r="D20" s="12">
        <v>6.3</v>
      </c>
    </row>
    <row r="21" spans="2:6" x14ac:dyDescent="0.3">
      <c r="B21">
        <v>2022</v>
      </c>
      <c r="C21">
        <v>8.9</v>
      </c>
      <c r="D21">
        <v>6.2</v>
      </c>
    </row>
    <row r="24" spans="2:6" x14ac:dyDescent="0.3">
      <c r="C24" t="e">
        <f>AVERAGE(C15:C17)</f>
        <v>#REF!</v>
      </c>
      <c r="D24" t="e">
        <f>AVERAGE(D16:D18)</f>
        <v>#REF!</v>
      </c>
    </row>
    <row r="25" spans="2:6" x14ac:dyDescent="0.3">
      <c r="B25" s="31"/>
      <c r="C25" s="31"/>
      <c r="D25" s="31"/>
      <c r="E25" s="31"/>
    </row>
    <row r="26" spans="2:6" x14ac:dyDescent="0.3">
      <c r="B26" s="31"/>
      <c r="C26" s="32"/>
      <c r="D26" s="32"/>
      <c r="E26" s="31"/>
    </row>
    <row r="27" spans="2:6" x14ac:dyDescent="0.3">
      <c r="B27" s="31"/>
      <c r="C27" s="32"/>
      <c r="D27" s="32"/>
      <c r="E27" s="31"/>
    </row>
    <row r="28" spans="2:6" x14ac:dyDescent="0.3">
      <c r="B28" s="31"/>
      <c r="C28" s="3"/>
      <c r="D28" s="3"/>
      <c r="E28" s="31"/>
    </row>
    <row r="29" spans="2:6" x14ac:dyDescent="0.3">
      <c r="B29" s="31"/>
      <c r="C29" s="3"/>
      <c r="D29" s="3"/>
      <c r="E29" s="31"/>
    </row>
    <row r="30" spans="2:6" x14ac:dyDescent="0.3">
      <c r="B30" s="31"/>
      <c r="C30" s="3"/>
      <c r="D30" s="3"/>
      <c r="E30" s="31"/>
    </row>
    <row r="31" spans="2:6" x14ac:dyDescent="0.3">
      <c r="B31" s="31"/>
      <c r="C31" s="3"/>
      <c r="D31" s="3"/>
      <c r="E31" s="31"/>
    </row>
    <row r="32" spans="2:6" x14ac:dyDescent="0.3">
      <c r="B32" s="31"/>
      <c r="C32" s="3"/>
      <c r="D32" s="3"/>
      <c r="E32" s="31"/>
    </row>
    <row r="33" spans="2:5" x14ac:dyDescent="0.3">
      <c r="B33" s="31"/>
      <c r="C33" s="3"/>
      <c r="D33" s="3"/>
      <c r="E33" s="31"/>
    </row>
    <row r="34" spans="2:5" x14ac:dyDescent="0.3">
      <c r="B34" s="31"/>
      <c r="C34" s="3"/>
      <c r="D34" s="3"/>
      <c r="E34" s="31"/>
    </row>
    <row r="35" spans="2:5" x14ac:dyDescent="0.3">
      <c r="B35" s="31"/>
      <c r="C35" s="3"/>
      <c r="D35" s="3"/>
      <c r="E35" s="31"/>
    </row>
    <row r="36" spans="2:5" x14ac:dyDescent="0.3">
      <c r="B36" s="31"/>
      <c r="C36" s="3"/>
      <c r="D36" s="3"/>
      <c r="E36" s="31"/>
    </row>
    <row r="37" spans="2:5" x14ac:dyDescent="0.3">
      <c r="B37" s="31"/>
      <c r="C37" s="3"/>
      <c r="D37" s="3"/>
      <c r="E37" s="31"/>
    </row>
    <row r="38" spans="2:5" x14ac:dyDescent="0.3">
      <c r="B38" s="31"/>
      <c r="C38" s="3"/>
      <c r="D38" s="3"/>
      <c r="E38" s="31"/>
    </row>
    <row r="39" spans="2:5" x14ac:dyDescent="0.3">
      <c r="B39" s="31"/>
      <c r="C39" s="3"/>
      <c r="D39" s="3"/>
      <c r="E39" s="31"/>
    </row>
    <row r="40" spans="2:5" x14ac:dyDescent="0.3">
      <c r="B40" s="31"/>
      <c r="C40" s="13"/>
      <c r="D40" s="13"/>
      <c r="E40" s="31"/>
    </row>
    <row r="41" spans="2:5" x14ac:dyDescent="0.3">
      <c r="B41" s="31"/>
      <c r="C41" s="13"/>
      <c r="D41" s="13"/>
      <c r="E41" s="31"/>
    </row>
    <row r="42" spans="2:5" x14ac:dyDescent="0.3">
      <c r="B42" s="31"/>
      <c r="C42" s="13"/>
      <c r="D42" s="13"/>
      <c r="E42" s="31"/>
    </row>
    <row r="43" spans="2:5" x14ac:dyDescent="0.3">
      <c r="B43" s="31"/>
      <c r="C43" s="13"/>
      <c r="D43" s="3"/>
      <c r="E43" s="31"/>
    </row>
    <row r="44" spans="2:5" x14ac:dyDescent="0.3">
      <c r="B44" s="31"/>
      <c r="C44" s="13"/>
      <c r="D44" s="13"/>
      <c r="E44" s="31"/>
    </row>
    <row r="45" spans="2:5" x14ac:dyDescent="0.3">
      <c r="B45" s="31"/>
      <c r="C45" s="13"/>
      <c r="D45" s="13"/>
      <c r="E45" s="31"/>
    </row>
    <row r="46" spans="2:5" x14ac:dyDescent="0.3">
      <c r="B46" s="31"/>
      <c r="C46" s="13"/>
      <c r="D46" s="13"/>
      <c r="E46" s="31"/>
    </row>
    <row r="47" spans="2:5" x14ac:dyDescent="0.3">
      <c r="B47" s="31"/>
      <c r="C47" s="13"/>
      <c r="D47" s="13"/>
      <c r="E47" s="31"/>
    </row>
    <row r="48" spans="2:5" x14ac:dyDescent="0.3">
      <c r="B48" s="31"/>
      <c r="C48" s="13"/>
      <c r="D48" s="13"/>
      <c r="E48" s="31"/>
    </row>
    <row r="49" spans="2:5" x14ac:dyDescent="0.3">
      <c r="B49" s="31"/>
      <c r="C49" s="13"/>
      <c r="D49" s="13"/>
      <c r="E49" s="31"/>
    </row>
    <row r="50" spans="2:5" x14ac:dyDescent="0.3">
      <c r="B50" s="31"/>
      <c r="C50" s="13"/>
      <c r="D50" s="13"/>
      <c r="E50" s="31"/>
    </row>
    <row r="51" spans="2:5" x14ac:dyDescent="0.3">
      <c r="B51" s="31"/>
      <c r="C51" s="13"/>
      <c r="D51" s="13"/>
      <c r="E51" s="31"/>
    </row>
    <row r="52" spans="2:5" x14ac:dyDescent="0.3">
      <c r="B52" s="31"/>
      <c r="C52" s="13"/>
      <c r="D52" s="13"/>
      <c r="E52" s="31"/>
    </row>
    <row r="53" spans="2:5" x14ac:dyDescent="0.3">
      <c r="B53" s="31"/>
      <c r="C53" s="13"/>
      <c r="D53" s="13"/>
      <c r="E53" s="31"/>
    </row>
    <row r="54" spans="2:5" x14ac:dyDescent="0.3">
      <c r="B54" s="31"/>
      <c r="C54" s="13"/>
      <c r="D54" s="13"/>
      <c r="E54" s="31"/>
    </row>
    <row r="55" spans="2:5" x14ac:dyDescent="0.3">
      <c r="B55" s="31"/>
      <c r="C55" s="13"/>
      <c r="D55" s="13"/>
      <c r="E55" s="31"/>
    </row>
    <row r="56" spans="2:5" x14ac:dyDescent="0.3">
      <c r="B56" s="31"/>
      <c r="C56" s="13"/>
      <c r="D56" s="3"/>
      <c r="E56" s="31"/>
    </row>
    <row r="57" spans="2:5" x14ac:dyDescent="0.3">
      <c r="B57" s="31"/>
      <c r="C57" s="13"/>
      <c r="D57" s="13"/>
      <c r="E57" s="31"/>
    </row>
    <row r="58" spans="2:5" x14ac:dyDescent="0.3">
      <c r="B58" s="31"/>
      <c r="C58" s="3"/>
      <c r="D58" s="13"/>
      <c r="E58" s="31"/>
    </row>
    <row r="59" spans="2:5" x14ac:dyDescent="0.3">
      <c r="B59" s="31"/>
      <c r="C59" s="13"/>
      <c r="D59" s="13"/>
      <c r="E59" s="31"/>
    </row>
    <row r="60" spans="2:5" x14ac:dyDescent="0.3">
      <c r="B60" s="31"/>
      <c r="C60" s="13"/>
      <c r="D60" s="13"/>
      <c r="E60" s="31"/>
    </row>
    <row r="61" spans="2:5" x14ac:dyDescent="0.3">
      <c r="B61" s="31"/>
      <c r="C61" s="13"/>
      <c r="D61" s="13"/>
      <c r="E61" s="31"/>
    </row>
    <row r="62" spans="2:5" x14ac:dyDescent="0.3">
      <c r="B62" s="31"/>
      <c r="C62" s="13"/>
      <c r="D62" s="13"/>
      <c r="E62" s="31"/>
    </row>
    <row r="63" spans="2:5" x14ac:dyDescent="0.3">
      <c r="B63" s="31"/>
      <c r="C63" s="13"/>
      <c r="D63" s="13"/>
      <c r="E63" s="31"/>
    </row>
    <row r="64" spans="2:5" x14ac:dyDescent="0.3">
      <c r="B64" s="31"/>
      <c r="C64" s="13"/>
      <c r="D64" s="13"/>
      <c r="E64" s="31"/>
    </row>
    <row r="65" spans="2:5" x14ac:dyDescent="0.3">
      <c r="B65" s="31"/>
      <c r="C65" s="13"/>
      <c r="D65" s="13"/>
      <c r="E65" s="31"/>
    </row>
    <row r="66" spans="2:5" x14ac:dyDescent="0.3">
      <c r="B66" s="31"/>
      <c r="C66" s="13"/>
      <c r="D66" s="13"/>
      <c r="E66" s="31"/>
    </row>
    <row r="67" spans="2:5" x14ac:dyDescent="0.3">
      <c r="B67" s="31"/>
      <c r="C67" s="13"/>
      <c r="D67" s="13"/>
      <c r="E67" s="31"/>
    </row>
    <row r="68" spans="2:5" x14ac:dyDescent="0.3">
      <c r="B68" s="31"/>
      <c r="C68" s="13"/>
      <c r="D68" s="13"/>
      <c r="E68" s="31"/>
    </row>
    <row r="69" spans="2:5" x14ac:dyDescent="0.3">
      <c r="B69" s="31"/>
      <c r="C69" s="13"/>
      <c r="D69" s="13"/>
      <c r="E69" s="31"/>
    </row>
    <row r="70" spans="2:5" x14ac:dyDescent="0.3">
      <c r="B70" s="31"/>
      <c r="C70" s="15"/>
      <c r="D70" s="15"/>
      <c r="E70" s="31"/>
    </row>
    <row r="71" spans="2:5" x14ac:dyDescent="0.3">
      <c r="B71" s="31"/>
      <c r="C71" s="3"/>
      <c r="D71" s="3"/>
      <c r="E71" s="31"/>
    </row>
    <row r="72" spans="2:5" x14ac:dyDescent="0.3">
      <c r="B72" s="31"/>
      <c r="C72" s="3"/>
      <c r="D72" s="3"/>
      <c r="E72" s="31"/>
    </row>
    <row r="73" spans="2:5" x14ac:dyDescent="0.3">
      <c r="B73" s="31"/>
      <c r="C73" s="3"/>
      <c r="D73" s="3"/>
      <c r="E73" s="31"/>
    </row>
    <row r="74" spans="2:5" x14ac:dyDescent="0.3">
      <c r="B74" s="31"/>
      <c r="C74" s="3"/>
      <c r="D74" s="3"/>
      <c r="E74" s="31"/>
    </row>
    <row r="75" spans="2:5" x14ac:dyDescent="0.3">
      <c r="B75" s="31"/>
      <c r="C75" s="3"/>
      <c r="D75" s="3"/>
      <c r="E75" s="31"/>
    </row>
    <row r="76" spans="2:5" x14ac:dyDescent="0.3">
      <c r="B76" s="31"/>
      <c r="C76" s="3"/>
      <c r="D76" s="3"/>
      <c r="E76" s="31"/>
    </row>
    <row r="77" spans="2:5" x14ac:dyDescent="0.3">
      <c r="B77" s="31"/>
      <c r="C77" s="3"/>
      <c r="D77" s="3"/>
      <c r="E77" s="31"/>
    </row>
    <row r="78" spans="2:5" x14ac:dyDescent="0.3">
      <c r="B78" s="31"/>
      <c r="C78" s="3"/>
      <c r="D78" s="3"/>
      <c r="E78" s="31"/>
    </row>
    <row r="79" spans="2:5" x14ac:dyDescent="0.3">
      <c r="B79" s="31"/>
      <c r="C79" s="3"/>
      <c r="D79" s="3"/>
      <c r="E79" s="31"/>
    </row>
    <row r="80" spans="2:5" x14ac:dyDescent="0.3">
      <c r="B80" s="31"/>
      <c r="C80" s="3"/>
      <c r="D80" s="3"/>
      <c r="E80" s="31"/>
    </row>
    <row r="81" spans="2:5" x14ac:dyDescent="0.3">
      <c r="B81" s="31"/>
      <c r="C81" s="3"/>
      <c r="D81" s="3"/>
      <c r="E81" s="31"/>
    </row>
    <row r="82" spans="2:5" x14ac:dyDescent="0.3">
      <c r="B82" s="31"/>
      <c r="C82" s="3"/>
      <c r="D82" s="3"/>
      <c r="E82" s="31"/>
    </row>
    <row r="83" spans="2:5" x14ac:dyDescent="0.3">
      <c r="B83" s="31"/>
      <c r="C83" s="3"/>
      <c r="D83" s="3"/>
      <c r="E83" s="31"/>
    </row>
    <row r="84" spans="2:5" x14ac:dyDescent="0.3">
      <c r="B84" s="31"/>
      <c r="C84" s="3"/>
      <c r="D84" s="3"/>
      <c r="E84" s="31"/>
    </row>
    <row r="85" spans="2:5" x14ac:dyDescent="0.3">
      <c r="B85" s="31"/>
      <c r="C85" s="3"/>
      <c r="D85" s="3"/>
      <c r="E85" s="31"/>
    </row>
    <row r="86" spans="2:5" x14ac:dyDescent="0.3">
      <c r="B86" s="31"/>
      <c r="C86" s="3"/>
      <c r="D86" s="3"/>
      <c r="E86" s="31"/>
    </row>
    <row r="87" spans="2:5" x14ac:dyDescent="0.3">
      <c r="B87" s="31"/>
      <c r="C87" s="3"/>
      <c r="D87" s="3"/>
      <c r="E87" s="31"/>
    </row>
    <row r="88" spans="2:5" x14ac:dyDescent="0.3">
      <c r="B88" s="31"/>
      <c r="C88" s="3"/>
      <c r="D88" s="3"/>
      <c r="E88" s="31"/>
    </row>
    <row r="89" spans="2:5" x14ac:dyDescent="0.3">
      <c r="B89" s="31"/>
      <c r="C89" s="3"/>
      <c r="D89" s="3"/>
      <c r="E89" s="31"/>
    </row>
    <row r="90" spans="2:5" x14ac:dyDescent="0.3">
      <c r="B90" s="31"/>
      <c r="C90" s="3"/>
      <c r="D90" s="3"/>
      <c r="E90" s="31"/>
    </row>
    <row r="91" spans="2:5" x14ac:dyDescent="0.3">
      <c r="B91" s="31"/>
      <c r="C91" s="3"/>
      <c r="D91" s="3"/>
      <c r="E91" s="31"/>
    </row>
    <row r="92" spans="2:5" x14ac:dyDescent="0.3">
      <c r="B92" s="31"/>
      <c r="C92" s="3"/>
      <c r="D92" s="3"/>
      <c r="E92" s="31"/>
    </row>
    <row r="93" spans="2:5" x14ac:dyDescent="0.3">
      <c r="B93" s="31"/>
      <c r="C93" s="3"/>
      <c r="D93" s="3"/>
      <c r="E93" s="31"/>
    </row>
    <row r="94" spans="2:5" x14ac:dyDescent="0.3">
      <c r="B94" s="31"/>
      <c r="C94" s="3"/>
      <c r="D94" s="3"/>
      <c r="E94" s="31"/>
    </row>
    <row r="95" spans="2:5" x14ac:dyDescent="0.3">
      <c r="B95" s="31"/>
      <c r="C95" s="3"/>
      <c r="D95" s="3"/>
      <c r="E95" s="31"/>
    </row>
    <row r="96" spans="2:5" x14ac:dyDescent="0.3">
      <c r="B96" s="31"/>
      <c r="C96" s="3"/>
      <c r="D96" s="3"/>
      <c r="E96" s="31"/>
    </row>
    <row r="97" spans="2:5" x14ac:dyDescent="0.3">
      <c r="B97" s="31"/>
      <c r="C97" s="3"/>
      <c r="D97" s="3"/>
      <c r="E97" s="31"/>
    </row>
    <row r="98" spans="2:5" x14ac:dyDescent="0.3">
      <c r="B98" s="31"/>
      <c r="C98" s="3"/>
      <c r="D98" s="3"/>
      <c r="E98" s="31"/>
    </row>
    <row r="99" spans="2:5" x14ac:dyDescent="0.3">
      <c r="B99" s="31"/>
      <c r="C99" s="11"/>
      <c r="D99" s="11"/>
      <c r="E99" s="31"/>
    </row>
    <row r="100" spans="2:5" x14ac:dyDescent="0.3">
      <c r="B100" s="31"/>
      <c r="C100" s="15"/>
      <c r="D100" s="15"/>
      <c r="E100" s="31"/>
    </row>
    <row r="101" spans="2:5" x14ac:dyDescent="0.3">
      <c r="B101" s="31"/>
      <c r="C101" s="3"/>
      <c r="D101" s="3"/>
      <c r="E101" s="31"/>
    </row>
    <row r="102" spans="2:5" x14ac:dyDescent="0.3">
      <c r="B102" s="31"/>
      <c r="C102" s="28"/>
      <c r="D102" s="11"/>
      <c r="E102" s="31"/>
    </row>
    <row r="103" spans="2:5" x14ac:dyDescent="0.3">
      <c r="B103" s="31"/>
      <c r="C103" s="31"/>
      <c r="D103" s="31"/>
      <c r="E103" s="31"/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9"/>
  <sheetViews>
    <sheetView topLeftCell="B1" workbookViewId="0">
      <selection activeCell="C18" sqref="C18"/>
    </sheetView>
  </sheetViews>
  <sheetFormatPr defaultRowHeight="14.4" x14ac:dyDescent="0.3"/>
  <cols>
    <col min="3" max="3" width="26.44140625" bestFit="1" customWidth="1"/>
  </cols>
  <sheetData>
    <row r="3" spans="2:4" x14ac:dyDescent="0.3">
      <c r="B3" s="4" t="s">
        <v>0</v>
      </c>
      <c r="C3" s="4" t="s">
        <v>24</v>
      </c>
    </row>
    <row r="4" spans="2:4" x14ac:dyDescent="0.3">
      <c r="B4" s="4" t="s">
        <v>9</v>
      </c>
      <c r="C4" s="5">
        <v>62.6</v>
      </c>
      <c r="D4" s="2"/>
    </row>
    <row r="5" spans="2:4" x14ac:dyDescent="0.3">
      <c r="B5" s="4" t="s">
        <v>10</v>
      </c>
      <c r="C5" s="5">
        <v>64.7</v>
      </c>
      <c r="D5" s="2"/>
    </row>
    <row r="6" spans="2:4" x14ac:dyDescent="0.3">
      <c r="B6" s="4"/>
      <c r="C6" s="5">
        <v>59.7</v>
      </c>
      <c r="D6" s="2"/>
    </row>
    <row r="7" spans="2:4" x14ac:dyDescent="0.3">
      <c r="B7" s="4">
        <v>2019</v>
      </c>
      <c r="C7" s="5">
        <v>52.7</v>
      </c>
      <c r="D7" s="2"/>
    </row>
    <row r="8" spans="2:4" x14ac:dyDescent="0.3">
      <c r="B8" s="4"/>
      <c r="C8" s="5">
        <v>50.4</v>
      </c>
      <c r="D8" s="2"/>
    </row>
    <row r="9" spans="2:4" x14ac:dyDescent="0.3">
      <c r="B9" s="4"/>
      <c r="C9" s="5">
        <v>56.1</v>
      </c>
      <c r="D9" s="2"/>
    </row>
    <row r="10" spans="2:4" x14ac:dyDescent="0.3">
      <c r="B10" s="4"/>
      <c r="C10" s="5">
        <v>55.8</v>
      </c>
      <c r="D10" s="2"/>
    </row>
    <row r="11" spans="2:4" x14ac:dyDescent="0.3">
      <c r="B11" s="4">
        <v>2020</v>
      </c>
      <c r="C11" s="5">
        <v>43.2</v>
      </c>
      <c r="D11" s="2"/>
    </row>
    <row r="12" spans="2:4" x14ac:dyDescent="0.3">
      <c r="B12" s="4"/>
      <c r="C12" s="9" t="e">
        <f>#REF!</f>
        <v>#REF!</v>
      </c>
      <c r="D12" s="2"/>
    </row>
    <row r="13" spans="2:4" x14ac:dyDescent="0.3">
      <c r="B13" s="4"/>
      <c r="C13" s="21" t="e">
        <f>#REF!</f>
        <v>#REF!</v>
      </c>
      <c r="D13" s="2"/>
    </row>
    <row r="14" spans="2:4" x14ac:dyDescent="0.3">
      <c r="B14" s="4"/>
      <c r="C14" s="19" t="e">
        <f>#REF!</f>
        <v>#REF!</v>
      </c>
      <c r="D14" s="2"/>
    </row>
    <row r="15" spans="2:4" x14ac:dyDescent="0.3">
      <c r="B15" s="4">
        <v>2021</v>
      </c>
      <c r="C15" s="19" t="e">
        <f>#REF!</f>
        <v>#REF!</v>
      </c>
      <c r="D15" s="2"/>
    </row>
    <row r="16" spans="2:4" x14ac:dyDescent="0.3">
      <c r="B16" s="4"/>
      <c r="C16" s="19">
        <v>53.1</v>
      </c>
      <c r="D16" s="2"/>
    </row>
    <row r="17" spans="2:3" x14ac:dyDescent="0.3">
      <c r="B17" s="4"/>
      <c r="C17" s="19">
        <v>41.5</v>
      </c>
    </row>
    <row r="18" spans="2:3" x14ac:dyDescent="0.3">
      <c r="B18" s="4">
        <v>2022</v>
      </c>
      <c r="C18" s="18">
        <v>47.8</v>
      </c>
    </row>
    <row r="19" spans="2:3" x14ac:dyDescent="0.3">
      <c r="C19" s="10"/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workbookViewId="0">
      <selection activeCell="C21" sqref="C21"/>
    </sheetView>
  </sheetViews>
  <sheetFormatPr defaultRowHeight="14.4" x14ac:dyDescent="0.3"/>
  <cols>
    <col min="1" max="1" width="11" bestFit="1" customWidth="1"/>
    <col min="2" max="2" width="47.6640625" bestFit="1" customWidth="1"/>
    <col min="3" max="3" width="52.109375" bestFit="1" customWidth="1"/>
  </cols>
  <sheetData>
    <row r="2" spans="1:3" x14ac:dyDescent="0.3">
      <c r="A2" t="s">
        <v>30</v>
      </c>
      <c r="B2" t="s">
        <v>48</v>
      </c>
      <c r="C2" t="s">
        <v>49</v>
      </c>
    </row>
    <row r="3" spans="1:3" x14ac:dyDescent="0.3">
      <c r="A3" t="s">
        <v>5</v>
      </c>
      <c r="B3" s="3">
        <v>5.3</v>
      </c>
      <c r="C3" s="3">
        <v>3.9</v>
      </c>
    </row>
    <row r="4" spans="1:3" x14ac:dyDescent="0.3">
      <c r="A4" t="s">
        <v>6</v>
      </c>
      <c r="B4" s="3">
        <v>5.2</v>
      </c>
      <c r="C4" s="3">
        <v>3.5</v>
      </c>
    </row>
    <row r="5" spans="1:3" x14ac:dyDescent="0.3">
      <c r="A5" t="s">
        <v>7</v>
      </c>
      <c r="B5" s="3">
        <v>6.5</v>
      </c>
      <c r="C5" s="3">
        <v>3.1</v>
      </c>
    </row>
    <row r="6" spans="1:3" x14ac:dyDescent="0.3">
      <c r="A6" t="s">
        <v>8</v>
      </c>
      <c r="B6" s="3">
        <v>6</v>
      </c>
      <c r="C6" s="3">
        <v>3.4</v>
      </c>
    </row>
    <row r="7" spans="1:3" x14ac:dyDescent="0.3">
      <c r="A7" t="s">
        <v>9</v>
      </c>
      <c r="B7" s="3">
        <v>6</v>
      </c>
      <c r="C7" s="3">
        <v>3.1</v>
      </c>
    </row>
    <row r="8" spans="1:3" x14ac:dyDescent="0.3">
      <c r="A8" t="s">
        <v>10</v>
      </c>
      <c r="B8" s="3">
        <v>5.9</v>
      </c>
      <c r="C8" s="3">
        <v>3.1</v>
      </c>
    </row>
    <row r="9" spans="1:3" x14ac:dyDescent="0.3">
      <c r="B9" s="3">
        <v>5.7</v>
      </c>
      <c r="C9" s="3">
        <v>3.1</v>
      </c>
    </row>
    <row r="10" spans="1:3" x14ac:dyDescent="0.3">
      <c r="A10">
        <v>2019</v>
      </c>
      <c r="B10" s="3">
        <v>5.5</v>
      </c>
      <c r="C10" s="3">
        <v>3.4</v>
      </c>
    </row>
    <row r="11" spans="1:3" x14ac:dyDescent="0.3">
      <c r="B11" s="3">
        <v>5.8</v>
      </c>
      <c r="C11" s="3">
        <v>3.8</v>
      </c>
    </row>
    <row r="12" spans="1:3" x14ac:dyDescent="0.3">
      <c r="B12" s="3">
        <v>5.0999999999999996</v>
      </c>
      <c r="C12" s="3">
        <v>3.9</v>
      </c>
    </row>
    <row r="13" spans="1:3" x14ac:dyDescent="0.3">
      <c r="B13" s="3">
        <v>4.7</v>
      </c>
      <c r="C13" s="3">
        <v>3.2</v>
      </c>
    </row>
    <row r="14" spans="1:3" x14ac:dyDescent="0.3">
      <c r="A14">
        <v>2020</v>
      </c>
      <c r="B14" s="3">
        <v>4.7</v>
      </c>
      <c r="C14" s="3">
        <v>2.9</v>
      </c>
    </row>
    <row r="15" spans="1:3" x14ac:dyDescent="0.3">
      <c r="B15" s="21" t="e">
        <f>#REF!</f>
        <v>#REF!</v>
      </c>
      <c r="C15" s="21" t="e">
        <f>#REF!</f>
        <v>#REF!</v>
      </c>
    </row>
    <row r="16" spans="1:3" x14ac:dyDescent="0.3">
      <c r="B16" s="21" t="e">
        <f>#REF!</f>
        <v>#REF!</v>
      </c>
      <c r="C16" s="21" t="e">
        <f>#REF!</f>
        <v>#REF!</v>
      </c>
    </row>
    <row r="17" spans="1:3" x14ac:dyDescent="0.3">
      <c r="B17" s="19" t="e">
        <f>#REF!</f>
        <v>#REF!</v>
      </c>
      <c r="C17" s="19" t="e">
        <f>#REF!</f>
        <v>#REF!</v>
      </c>
    </row>
    <row r="18" spans="1:3" x14ac:dyDescent="0.3">
      <c r="A18">
        <v>2021</v>
      </c>
      <c r="B18" s="19" t="e">
        <f>#REF!</f>
        <v>#REF!</v>
      </c>
      <c r="C18" s="19" t="e">
        <f>#REF!</f>
        <v>#REF!</v>
      </c>
    </row>
    <row r="19" spans="1:3" x14ac:dyDescent="0.3">
      <c r="B19" s="19">
        <v>4.2</v>
      </c>
      <c r="C19" s="19">
        <v>2.9</v>
      </c>
    </row>
    <row r="20" spans="1:3" x14ac:dyDescent="0.3">
      <c r="B20" s="26">
        <v>4.2</v>
      </c>
      <c r="C20" s="26">
        <v>2.5</v>
      </c>
    </row>
    <row r="21" spans="1:3" x14ac:dyDescent="0.3">
      <c r="A21">
        <v>2022</v>
      </c>
      <c r="B21" s="38">
        <v>2.8</v>
      </c>
      <c r="C21" s="38">
        <v>3</v>
      </c>
    </row>
    <row r="22" spans="1:3" x14ac:dyDescent="0.3">
      <c r="B22" s="34"/>
      <c r="C22" s="2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3"/>
  <sheetViews>
    <sheetView workbookViewId="0">
      <selection activeCell="B10" sqref="B10:C10"/>
    </sheetView>
  </sheetViews>
  <sheetFormatPr defaultRowHeight="14.4" x14ac:dyDescent="0.3"/>
  <cols>
    <col min="1" max="1" width="22.5546875" bestFit="1" customWidth="1"/>
    <col min="2" max="2" width="21.109375" bestFit="1" customWidth="1"/>
  </cols>
  <sheetData>
    <row r="2" spans="1:3" x14ac:dyDescent="0.3">
      <c r="A2" s="1" t="s">
        <v>0</v>
      </c>
      <c r="B2" s="1" t="s">
        <v>53</v>
      </c>
      <c r="C2" s="1" t="s">
        <v>52</v>
      </c>
    </row>
    <row r="3" spans="1:3" x14ac:dyDescent="0.3">
      <c r="A3" t="s">
        <v>5</v>
      </c>
      <c r="B3" s="12">
        <v>6.7</v>
      </c>
      <c r="C3" s="12">
        <v>44.9</v>
      </c>
    </row>
    <row r="4" spans="1:3" x14ac:dyDescent="0.3">
      <c r="A4" t="s">
        <v>6</v>
      </c>
      <c r="B4" s="12">
        <v>6.2</v>
      </c>
      <c r="C4" s="12">
        <v>42.5</v>
      </c>
    </row>
    <row r="5" spans="1:3" x14ac:dyDescent="0.3">
      <c r="A5" t="s">
        <v>7</v>
      </c>
      <c r="B5" s="23">
        <v>5</v>
      </c>
      <c r="C5" s="12">
        <v>34.9</v>
      </c>
    </row>
    <row r="6" spans="1:3" x14ac:dyDescent="0.3">
      <c r="A6" t="s">
        <v>8</v>
      </c>
      <c r="B6" s="12">
        <v>3.8</v>
      </c>
      <c r="C6" s="12">
        <v>26.4</v>
      </c>
    </row>
    <row r="7" spans="1:3" x14ac:dyDescent="0.3">
      <c r="A7" t="s">
        <v>9</v>
      </c>
      <c r="B7" s="12">
        <v>6.7</v>
      </c>
      <c r="C7" s="12">
        <v>43.2</v>
      </c>
    </row>
    <row r="8" spans="1:3" x14ac:dyDescent="0.3">
      <c r="A8" t="s">
        <v>10</v>
      </c>
      <c r="B8" s="12">
        <v>5.9</v>
      </c>
      <c r="C8" s="12">
        <v>39.700000000000003</v>
      </c>
    </row>
    <row r="9" spans="1:3" x14ac:dyDescent="0.3">
      <c r="B9" s="12">
        <v>4.9000000000000004</v>
      </c>
      <c r="C9" s="12">
        <v>33.200000000000003</v>
      </c>
    </row>
    <row r="10" spans="1:3" x14ac:dyDescent="0.3">
      <c r="A10">
        <v>2019</v>
      </c>
      <c r="B10" s="12">
        <v>4.0999999999999996</v>
      </c>
      <c r="C10" s="12">
        <v>28.4</v>
      </c>
    </row>
    <row r="11" spans="1:3" x14ac:dyDescent="0.3">
      <c r="B11" s="12">
        <v>5.8</v>
      </c>
      <c r="C11" s="12">
        <v>38.1</v>
      </c>
    </row>
    <row r="12" spans="1:3" x14ac:dyDescent="0.3">
      <c r="B12" s="12">
        <v>4.7</v>
      </c>
      <c r="C12" s="12">
        <v>30.9</v>
      </c>
    </row>
    <row r="13" spans="1:3" x14ac:dyDescent="0.3">
      <c r="B13" s="12">
        <v>4.7</v>
      </c>
      <c r="C13" s="12">
        <v>31.2</v>
      </c>
    </row>
    <row r="14" spans="1:3" x14ac:dyDescent="0.3">
      <c r="A14">
        <v>2020</v>
      </c>
      <c r="B14" s="12">
        <v>3.8</v>
      </c>
      <c r="C14" s="12">
        <v>25.8</v>
      </c>
    </row>
    <row r="15" spans="1:3" x14ac:dyDescent="0.3">
      <c r="B15" s="12" t="e">
        <f>#REF!</f>
        <v>#REF!</v>
      </c>
      <c r="C15" s="23" t="e">
        <f>#REF!</f>
        <v>#REF!</v>
      </c>
    </row>
    <row r="16" spans="1:3" x14ac:dyDescent="0.3">
      <c r="B16" s="12" t="e">
        <f>#REF!</f>
        <v>#REF!</v>
      </c>
      <c r="C16" s="12" t="e">
        <f>#REF!</f>
        <v>#REF!</v>
      </c>
    </row>
    <row r="17" spans="1:3" x14ac:dyDescent="0.3">
      <c r="B17">
        <v>5.2</v>
      </c>
      <c r="C17">
        <v>36.299999999999997</v>
      </c>
    </row>
    <row r="18" spans="1:3" x14ac:dyDescent="0.3">
      <c r="A18">
        <v>2021</v>
      </c>
      <c r="B18" t="e">
        <f>#REF!</f>
        <v>#REF!</v>
      </c>
      <c r="C18" t="e">
        <f>#REF!</f>
        <v>#REF!</v>
      </c>
    </row>
    <row r="19" spans="1:3" x14ac:dyDescent="0.3">
      <c r="B19">
        <v>6.2</v>
      </c>
      <c r="C19">
        <v>44.7</v>
      </c>
    </row>
    <row r="20" spans="1:3" x14ac:dyDescent="0.3">
      <c r="B20" s="36">
        <v>5.7</v>
      </c>
      <c r="C20" s="36">
        <v>43.7</v>
      </c>
    </row>
    <row r="21" spans="1:3" x14ac:dyDescent="0.3">
      <c r="A21">
        <v>2022</v>
      </c>
      <c r="B21" s="35">
        <v>7.9</v>
      </c>
      <c r="C21" s="35">
        <v>61.7</v>
      </c>
    </row>
    <row r="23" spans="1:3" x14ac:dyDescent="0.3">
      <c r="B23" t="e">
        <f>AVERAGE(B17:B21)</f>
        <v>#REF!</v>
      </c>
      <c r="C23" t="e">
        <f>AVERAGE(C17:C21)</f>
        <v>#REF!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</vt:i4>
      </vt:variant>
    </vt:vector>
  </HeadingPairs>
  <TitlesOfParts>
    <vt:vector size="22" baseType="lpstr">
      <vt:lpstr>QEB Table 5.3</vt:lpstr>
      <vt:lpstr>1Capital</vt:lpstr>
      <vt:lpstr>Capital Average</vt:lpstr>
      <vt:lpstr>NPLs average</vt:lpstr>
      <vt:lpstr>2Capital to Assets</vt:lpstr>
      <vt:lpstr>3NPLs</vt:lpstr>
      <vt:lpstr>4Large Exposures</vt:lpstr>
      <vt:lpstr>5FX loans</vt:lpstr>
      <vt:lpstr>6ROAROE</vt:lpstr>
      <vt:lpstr>7Interest margin non inter marg</vt:lpstr>
      <vt:lpstr>8TradIncome</vt:lpstr>
      <vt:lpstr>9TI and Int Expense</vt:lpstr>
      <vt:lpstr>10Liquidity</vt:lpstr>
      <vt:lpstr>Liquidity average</vt:lpstr>
      <vt:lpstr>11Customer dep to toal loans</vt:lpstr>
      <vt:lpstr>12 Net Open position fx to cap</vt:lpstr>
      <vt:lpstr>13 Real Estate Indicators</vt:lpstr>
      <vt:lpstr>Real Esate Loan average</vt:lpstr>
      <vt:lpstr>Large Exposures average</vt:lpstr>
      <vt:lpstr>Customer deps average</vt:lpstr>
      <vt:lpstr>Foreign currency average</vt:lpstr>
      <vt:lpstr>'QEB Table 5.3'!Print_Area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2023-10-10T00:31:34Z</dcterms:modified>
</cp:coreProperties>
</file>