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QEB Table 5.2" sheetId="20" r:id="rId1"/>
    <sheet name="1Capital" sheetId="1" state="hidden" r:id="rId2"/>
    <sheet name="Capital Average" sheetId="8" state="hidden" r:id="rId3"/>
    <sheet name="NPLs average" sheetId="9" state="hidden" r:id="rId4"/>
    <sheet name="2Capital to Assets" sheetId="5" state="hidden" r:id="rId5"/>
    <sheet name="3NPLs" sheetId="2" state="hidden" r:id="rId6"/>
    <sheet name="4Large Exposures" sheetId="22" state="hidden" r:id="rId7"/>
    <sheet name="5FX loans" sheetId="6" state="hidden" r:id="rId8"/>
    <sheet name="6ROAROE" sheetId="15" state="hidden" r:id="rId9"/>
    <sheet name="7Interest margin non inter marg" sheetId="16" state="hidden" r:id="rId10"/>
    <sheet name="8TradIncome" sheetId="23" state="hidden" r:id="rId11"/>
    <sheet name="9TI and Int Expense" sheetId="19" state="hidden" r:id="rId12"/>
    <sheet name="10Liquidity" sheetId="3" state="hidden" r:id="rId13"/>
    <sheet name="Liquidity average" sheetId="10" state="hidden" r:id="rId14"/>
    <sheet name="11Customer dep to toal loans" sheetId="7" state="hidden" r:id="rId15"/>
    <sheet name="12 Net Open position fx to cap" sheetId="17" state="hidden" r:id="rId16"/>
    <sheet name="13 Real Estate Indicators" sheetId="4" state="hidden" r:id="rId17"/>
    <sheet name="Real Esate Loan average" sheetId="11" state="hidden" r:id="rId18"/>
    <sheet name="Large Exposures average" sheetId="12" state="hidden" r:id="rId19"/>
    <sheet name="Customer deps average" sheetId="13" state="hidden" r:id="rId20"/>
    <sheet name="Foreign currency average" sheetId="14" state="hidden" r:id="rId21"/>
  </sheets>
  <externalReferences>
    <externalReference r:id="rId22"/>
    <externalReference r:id="rId23"/>
  </externalReferences>
  <definedNames>
    <definedName name="_xlnm.Print_Area" localSheetId="0">'QEB Table 5.2'!$A$1:$K$90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7" l="1"/>
  <c r="B16" i="7"/>
  <c r="B17" i="7"/>
  <c r="C17" i="4" l="1"/>
  <c r="B17" i="4"/>
  <c r="B17" i="19"/>
  <c r="B17" i="23"/>
  <c r="C18" i="6"/>
  <c r="B18" i="6"/>
  <c r="B18" i="7"/>
  <c r="C15" i="22"/>
  <c r="C19" i="5"/>
  <c r="B17" i="17"/>
  <c r="C18" i="3"/>
  <c r="B18" i="3"/>
  <c r="C18" i="16"/>
  <c r="B18" i="16"/>
  <c r="C18" i="15"/>
  <c r="C23" i="15" s="1"/>
  <c r="B18" i="15"/>
  <c r="B23" i="15" s="1"/>
  <c r="D18" i="2"/>
  <c r="C18" i="2"/>
  <c r="C21" i="1"/>
  <c r="B21" i="1"/>
  <c r="C16" i="4" l="1"/>
  <c r="B16" i="4"/>
  <c r="B16" i="19"/>
  <c r="B22" i="19" s="1"/>
  <c r="B16" i="23"/>
  <c r="C17" i="6"/>
  <c r="B17" i="6"/>
  <c r="C14" i="22"/>
  <c r="C18" i="5"/>
  <c r="D23" i="5" s="1"/>
  <c r="B16" i="17"/>
  <c r="C17" i="3"/>
  <c r="B17" i="3"/>
  <c r="C17" i="16"/>
  <c r="B17" i="16"/>
  <c r="B22" i="16" s="1"/>
  <c r="D17" i="2"/>
  <c r="C17" i="2"/>
  <c r="C20" i="1"/>
  <c r="B20" i="1"/>
  <c r="C15" i="4" l="1"/>
  <c r="B15" i="4"/>
  <c r="B15" i="19"/>
  <c r="B15" i="23"/>
  <c r="C16" i="6"/>
  <c r="B16" i="6"/>
  <c r="C13" i="22"/>
  <c r="C17" i="5"/>
  <c r="B15" i="17"/>
  <c r="C16" i="3"/>
  <c r="B16" i="3"/>
  <c r="C16" i="16"/>
  <c r="C22" i="16" s="1"/>
  <c r="B16" i="16"/>
  <c r="C16" i="15"/>
  <c r="B16" i="15"/>
  <c r="D16" i="2"/>
  <c r="D24" i="2" s="1"/>
  <c r="C16" i="2"/>
  <c r="C19" i="1"/>
  <c r="B19" i="1"/>
  <c r="B14" i="4" l="1"/>
  <c r="B14" i="23"/>
  <c r="C12" i="22" l="1"/>
  <c r="C14" i="4" l="1"/>
  <c r="C15" i="6"/>
  <c r="B15" i="6"/>
  <c r="B14" i="19"/>
  <c r="C16" i="5"/>
  <c r="B14" i="17"/>
  <c r="C15" i="3"/>
  <c r="B15" i="3"/>
  <c r="C15" i="16"/>
  <c r="B15" i="16"/>
  <c r="B15" i="15"/>
  <c r="C15" i="15"/>
  <c r="D15" i="2"/>
  <c r="C15" i="2"/>
  <c r="C24" i="2" s="1"/>
  <c r="C18" i="1"/>
  <c r="B18" i="1"/>
</calcChain>
</file>

<file path=xl/sharedStrings.xml><?xml version="1.0" encoding="utf-8"?>
<sst xmlns="http://schemas.openxmlformats.org/spreadsheetml/2006/main" count="231" uniqueCount="79">
  <si>
    <t>Year</t>
  </si>
  <si>
    <t>Regulatory Capital to Risk Weighted Assets</t>
  </si>
  <si>
    <t>Regulatory Tier 1 Capital  to Risk Weighted Assets</t>
  </si>
  <si>
    <t>NPLs net of Provision to Capital</t>
  </si>
  <si>
    <t>NPLs to Total Gross Loans</t>
  </si>
  <si>
    <t>2018q1</t>
  </si>
  <si>
    <t>2018q2</t>
  </si>
  <si>
    <t>2018q3</t>
  </si>
  <si>
    <t>2018q4</t>
  </si>
  <si>
    <t>2019q1</t>
  </si>
  <si>
    <t>2019q2</t>
  </si>
  <si>
    <t xml:space="preserve"> Liquid Assets to Total Assets</t>
  </si>
  <si>
    <t>Liquid Assets to Short term liabilities</t>
  </si>
  <si>
    <t>Residential real estate loans to gross loans</t>
  </si>
  <si>
    <t>Commercial real estate loans to gross loans</t>
  </si>
  <si>
    <t>Large Exposure to Capital</t>
  </si>
  <si>
    <t xml:space="preserve">Year </t>
  </si>
  <si>
    <t>Foreign  currency -denominated loans to total loans</t>
  </si>
  <si>
    <t>Foreign currecy denominated liabilities to total liabilites</t>
  </si>
  <si>
    <t>Customer deposits to total (non-interbank) loans</t>
  </si>
  <si>
    <t>Period</t>
  </si>
  <si>
    <t>Jun -18 to Dec - 18</t>
  </si>
  <si>
    <t>Dec - 19 to Jun - 20</t>
  </si>
  <si>
    <t>Mar  - 19 to Sep - 19</t>
  </si>
  <si>
    <t>Large exposures to capital</t>
  </si>
  <si>
    <t>Dec 17 to Jun  18</t>
  </si>
  <si>
    <t>Sep 18 to Mar 19</t>
  </si>
  <si>
    <t>Jun 19 to Dec 19</t>
  </si>
  <si>
    <t>Mar 20 to  Sep 20</t>
  </si>
  <si>
    <t xml:space="preserve"> </t>
  </si>
  <si>
    <t>`</t>
  </si>
  <si>
    <t>Interest Margin to Gross Income</t>
  </si>
  <si>
    <t>Net Open position in foreign exchange to capital</t>
  </si>
  <si>
    <t>Capital to Assets</t>
  </si>
  <si>
    <t>Trading Income to Total Income</t>
  </si>
  <si>
    <t>Personnel expenses to non interest expenses</t>
  </si>
  <si>
    <t>End of Period (b)</t>
  </si>
  <si>
    <t>Large exposures to capital (c)</t>
  </si>
  <si>
    <t>Trading income to total income</t>
  </si>
  <si>
    <t>Personnel expenses to noninterest expenses</t>
  </si>
  <si>
    <t>Customer deposits to total (noninterbank) loans</t>
  </si>
  <si>
    <t>Foreign-currency-denominated liabilities to total liabilities</t>
  </si>
  <si>
    <t>Residential real estate loans to total gross loans</t>
  </si>
  <si>
    <t>Commercial real estate loans to total gross loans</t>
  </si>
  <si>
    <t>to capital</t>
  </si>
  <si>
    <t xml:space="preserve"> total income</t>
  </si>
  <si>
    <t>noninterest expenses</t>
  </si>
  <si>
    <t>total (noninterbank) loans</t>
  </si>
  <si>
    <t>loans to total loans</t>
  </si>
  <si>
    <t>liabilities to total liabilities</t>
  </si>
  <si>
    <t>to total gross loans</t>
  </si>
  <si>
    <t>Mar</t>
  </si>
  <si>
    <t>Jun</t>
  </si>
  <si>
    <t>Sep</t>
  </si>
  <si>
    <t>Dec</t>
  </si>
  <si>
    <t>(b) The reporting period is the last business day of the  month.</t>
  </si>
  <si>
    <t>(c) The total of all large exposures  shall not exceed   800% of an AI's capital base at any  time under BPNG PS 1/2011 Single Borrower and Large Exposure Limits.</t>
  </si>
  <si>
    <t>(d) The overall foreign exchange risk exposure both on balance sheet and off balance sheet shall not  exceed 15% of a bank's capital base under  BPNG PS 2/2001 Foreign Currency Exposure Limits.</t>
  </si>
  <si>
    <t xml:space="preserve">        </t>
  </si>
  <si>
    <t>Non Interest Expense to Gross Income</t>
  </si>
  <si>
    <t>Regulatory Capital to Risk Weighted Assets (LHS)</t>
  </si>
  <si>
    <t>Regulatory Tier 1 Capital  to Risk Weighted Assets (RHS)</t>
  </si>
  <si>
    <t>NPLs net of Provision to Capital (LHS)</t>
  </si>
  <si>
    <t>NPLs to Total Gross Loans (RHS)</t>
  </si>
  <si>
    <t xml:space="preserve"> Liquid Assets to Total Assets (LHS)</t>
  </si>
  <si>
    <t>Liquid Assets to Short term liabilities (RHS)</t>
  </si>
  <si>
    <t>Foreign  currency -denominated loans to total loans (LHS)</t>
  </si>
  <si>
    <t>Foreign currecy denominated liabilities to total liabilites (RHS)</t>
  </si>
  <si>
    <t>Residential real estate loans to gross loans(RHS)</t>
  </si>
  <si>
    <t>Commercial real estate loans to gross loans (LHS)</t>
  </si>
  <si>
    <t>Return on Equity (RHS)</t>
  </si>
  <si>
    <t>Return on Assets (LHS)</t>
  </si>
  <si>
    <t>Spread between reference lending and deposit rates (d)</t>
  </si>
  <si>
    <t>Foreign-currency-denominated loans to total loans  (e)</t>
  </si>
  <si>
    <t>Credit Growth to Private sector (f)</t>
  </si>
  <si>
    <t>Table 5.2  Financial Soundness Indicators (%) - Data Additional (b)</t>
  </si>
  <si>
    <t>(a) See footnote (a) Table 1.0</t>
  </si>
  <si>
    <t>(d) New additional FSI (Data not reported for March and June quarters of 2023 due to non-availability of data at the time of publication)</t>
  </si>
  <si>
    <t>(f) New additional FSI (Data not reported for March and June quarters of 2023 due to non-availability of data at the time of publication)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</si>
</sst>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Tahoma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43" fontId="5" fillId="0" borderId="0" applyFont="0" applyFill="0" applyBorder="0" applyAlignment="0" applyProtection="0"/>
    <xf numFmtId="0" fontId="1" fillId="0" borderId="0">
      <alignment vertical="top"/>
    </xf>
  </cellStyleXfs>
  <cellXfs count="6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 vertical="top"/>
    </xf>
    <xf numFmtId="16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2" fillId="0" borderId="0" xfId="1" applyFont="1" applyFill="1" applyBorder="1" applyAlignment="1" applyProtection="1">
      <alignment horizontal="center" vertical="top"/>
    </xf>
    <xf numFmtId="0" fontId="8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5" fontId="8" fillId="0" borderId="0" xfId="2" applyNumberFormat="1" applyFont="1" applyAlignment="1">
      <alignment horizontal="left" inden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2" fillId="0" borderId="0" xfId="1" applyFont="1" applyFill="1" applyBorder="1" applyAlignment="1" applyProtection="1">
      <alignment vertical="center" wrapText="1"/>
    </xf>
    <xf numFmtId="0" fontId="1" fillId="0" borderId="0" xfId="1">
      <alignment vertical="top"/>
    </xf>
    <xf numFmtId="166" fontId="13" fillId="0" borderId="0" xfId="3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/>
    <xf numFmtId="164" fontId="13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164" fontId="15" fillId="0" borderId="0" xfId="1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2" borderId="0" xfId="1" applyNumberFormat="1" applyFont="1" applyFill="1" applyBorder="1" applyAlignment="1" applyProtection="1">
      <alignment horizontal="center" vertical="top"/>
    </xf>
    <xf numFmtId="1" fontId="2" fillId="2" borderId="0" xfId="1" applyNumberFormat="1" applyFont="1" applyFill="1" applyBorder="1" applyAlignment="1" applyProtection="1">
      <alignment horizontal="center" vertical="top"/>
    </xf>
    <xf numFmtId="1" fontId="9" fillId="2" borderId="0" xfId="1" applyNumberFormat="1" applyFont="1" applyFill="1" applyBorder="1" applyAlignment="1" applyProtection="1">
      <alignment horizontal="center" vertical="top"/>
    </xf>
    <xf numFmtId="164" fontId="10" fillId="2" borderId="0" xfId="1" applyNumberFormat="1" applyFont="1" applyFill="1" applyBorder="1" applyAlignment="1" applyProtection="1">
      <alignment horizontal="center" vertical="top"/>
    </xf>
    <xf numFmtId="1" fontId="2" fillId="2" borderId="3" xfId="1" applyNumberFormat="1" applyFont="1" applyFill="1" applyBorder="1" applyAlignment="1" applyProtection="1">
      <alignment horizontal="center" vertical="top"/>
    </xf>
    <xf numFmtId="164" fontId="2" fillId="2" borderId="3" xfId="1" applyNumberFormat="1" applyFont="1" applyFill="1" applyBorder="1" applyAlignment="1" applyProtection="1">
      <alignment horizontal="center" vertical="top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1" fontId="10" fillId="2" borderId="0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164" fontId="16" fillId="2" borderId="3" xfId="1" applyNumberFormat="1" applyFont="1" applyFill="1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vertical="top" wrapText="1"/>
    </xf>
    <xf numFmtId="0" fontId="3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Chart 1: Capital ratios % </a:t>
            </a:r>
          </a:p>
        </c:rich>
      </c:tx>
      <c:layout>
        <c:manualLayout>
          <c:xMode val="edge"/>
          <c:yMode val="edge"/>
          <c:x val="0.28016063693597321"/>
          <c:y val="1.972428193845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385165293041"/>
          <c:y val="0.14130520262852433"/>
          <c:w val="0.78587271462862029"/>
          <c:h val="0.73331456415128182"/>
        </c:manualLayout>
      </c:layout>
      <c:lineChart>
        <c:grouping val="standard"/>
        <c:varyColors val="0"/>
        <c:ser>
          <c:idx val="0"/>
          <c:order val="0"/>
          <c:tx>
            <c:strRef>
              <c:f>'1Capital'!$B$5</c:f>
              <c:strCache>
                <c:ptCount val="1"/>
                <c:pt idx="0">
                  <c:v>Regulatory Capital to Risk Weighted Assets (LHS)</c:v>
                </c:pt>
              </c:strCache>
            </c:strRef>
          </c:tx>
          <c:spPr>
            <a:ln w="19050" cap="rnd" cmpd="sng">
              <a:solidFill>
                <a:srgbClr val="C00000"/>
              </a:solidFill>
              <a:round/>
            </a:ln>
            <a:effectLst>
              <a:outerShdw blurRad="50800" dist="50800" dir="5400000" sx="6000" sy="6000" algn="ctr" rotWithShape="0">
                <a:srgbClr val="000000">
                  <a:alpha val="43137"/>
                </a:srgbClr>
              </a:outerShdw>
            </a:effectLst>
          </c:spPr>
          <c:marker>
            <c:symbol val="none"/>
          </c:marker>
          <c:cat>
            <c:numRef>
              <c:f>'1Capital'!$A$12:$A$24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'1Capital'!$B$12:$B$24</c:f>
              <c:numCache>
                <c:formatCode>General</c:formatCode>
                <c:ptCount val="13"/>
                <c:pt idx="0">
                  <c:v>35</c:v>
                </c:pt>
                <c:pt idx="1">
                  <c:v>36.1</c:v>
                </c:pt>
                <c:pt idx="2">
                  <c:v>37.200000000000003</c:v>
                </c:pt>
                <c:pt idx="3">
                  <c:v>36</c:v>
                </c:pt>
                <c:pt idx="4">
                  <c:v>37.5</c:v>
                </c:pt>
                <c:pt idx="5">
                  <c:v>39.200000000000003</c:v>
                </c:pt>
                <c:pt idx="6">
                  <c:v>39.6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36.299999999999997</c:v>
                </c:pt>
                <c:pt idx="11">
                  <c:v>37.6</c:v>
                </c:pt>
                <c:pt idx="12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2-4F29-B3BE-F3B89BBD09AB}"/>
            </c:ext>
          </c:extLst>
        </c:ser>
        <c:ser>
          <c:idx val="1"/>
          <c:order val="1"/>
          <c:tx>
            <c:strRef>
              <c:f>'1Capital'!$C$5</c:f>
              <c:strCache>
                <c:ptCount val="1"/>
                <c:pt idx="0">
                  <c:v>Regulatory Tier 1 Capital  to Risk Weighted Assets (RHS)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'1Capital'!$A$12:$A$24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'1Capital'!$C$12:$C$24</c:f>
              <c:numCache>
                <c:formatCode>General</c:formatCode>
                <c:ptCount val="13"/>
                <c:pt idx="0">
                  <c:v>27.9</c:v>
                </c:pt>
                <c:pt idx="1">
                  <c:v>28.2</c:v>
                </c:pt>
                <c:pt idx="2">
                  <c:v>33.200000000000003</c:v>
                </c:pt>
                <c:pt idx="3">
                  <c:v>30.9</c:v>
                </c:pt>
                <c:pt idx="4">
                  <c:v>30.5</c:v>
                </c:pt>
                <c:pt idx="5">
                  <c:v>31.9</c:v>
                </c:pt>
                <c:pt idx="6">
                  <c:v>35.5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32.9</c:v>
                </c:pt>
                <c:pt idx="11">
                  <c:v>31.9</c:v>
                </c:pt>
                <c:pt idx="12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2-4F29-B3BE-F3B89BBD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762032"/>
        <c:axId val="1098759536"/>
      </c:lineChart>
      <c:catAx>
        <c:axId val="10987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759536"/>
        <c:crosses val="autoZero"/>
        <c:auto val="1"/>
        <c:lblAlgn val="ctr"/>
        <c:lblOffset val="200"/>
        <c:tickLblSkip val="1"/>
        <c:tickMarkSkip val="2"/>
        <c:noMultiLvlLbl val="0"/>
      </c:catAx>
      <c:valAx>
        <c:axId val="1098759536"/>
        <c:scaling>
          <c:orientation val="minMax"/>
          <c:max val="50"/>
        </c:scaling>
        <c:delete val="0"/>
        <c:axPos val="l"/>
        <c:majorGridlines>
          <c:spPr>
            <a:ln w="317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762032"/>
        <c:crosses val="autoZero"/>
        <c:crossBetween val="between"/>
        <c:majorUnit val="10"/>
      </c:valAx>
      <c:spPr>
        <a:noFill/>
        <a:ln w="9525" cmpd="sng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466092260618833"/>
          <c:y val="0.55617346184455974"/>
          <c:w val="0.74476199496804607"/>
          <c:h val="0.24700060082353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alpha val="95000"/>
        </a:schemeClr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latin typeface="Book Antiqua" panose="02040602050305030304" pitchFamily="18" charset="0"/>
              </a:rPr>
              <a:t>Chart 8: Trading Income to Total Income </a:t>
            </a:r>
            <a:r>
              <a:rPr lang="en-US" sz="1050" b="1" i="0" baseline="0">
                <a:effectLst/>
              </a:rPr>
              <a:t>%</a:t>
            </a:r>
            <a:endParaRPr lang="en-AU" sz="1000">
              <a:effectLst/>
            </a:endParaRP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latin typeface="Book Antiqua" panose="02040602050305030304" pitchFamily="18" charset="0"/>
              </a:defRPr>
            </a:pPr>
            <a:r>
              <a:rPr lang="en-US" sz="1000" b="1">
                <a:latin typeface="Book Antiqua" panose="02040602050305030304" pitchFamily="18" charset="0"/>
              </a:rPr>
              <a:t>, 2019q3</a:t>
            </a:r>
            <a:r>
              <a:rPr lang="en-US" sz="1000" b="1" baseline="0">
                <a:latin typeface="Book Antiqua" panose="02040602050305030304" pitchFamily="18" charset="0"/>
              </a:rPr>
              <a:t> to 2022q3</a:t>
            </a:r>
            <a:endParaRPr lang="en-US" sz="1000" b="1"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'8TradIncome'!$B$1</c:f>
              <c:strCache>
                <c:ptCount val="1"/>
                <c:pt idx="0">
                  <c:v>Trading Income to Total Income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'8TradIncome'!$A$8:$A$20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'8TradIncome'!$B$8:$B$20</c:f>
              <c:numCache>
                <c:formatCode>General</c:formatCode>
                <c:ptCount val="13"/>
                <c:pt idx="0">
                  <c:v>9.6</c:v>
                </c:pt>
                <c:pt idx="1">
                  <c:v>4.2</c:v>
                </c:pt>
                <c:pt idx="2">
                  <c:v>12.3</c:v>
                </c:pt>
                <c:pt idx="3">
                  <c:v>11</c:v>
                </c:pt>
                <c:pt idx="4">
                  <c:v>10</c:v>
                </c:pt>
                <c:pt idx="5">
                  <c:v>4</c:v>
                </c:pt>
                <c:pt idx="6">
                  <c:v>12.2</c:v>
                </c:pt>
                <c:pt idx="7">
                  <c:v>10.4</c:v>
                </c:pt>
                <c:pt idx="8">
                  <c:v>10</c:v>
                </c:pt>
                <c:pt idx="9">
                  <c:v>4.3</c:v>
                </c:pt>
                <c:pt idx="10">
                  <c:v>13.7</c:v>
                </c:pt>
                <c:pt idx="11">
                  <c:v>11.3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C-494A-B39C-0113E717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668752"/>
        <c:axId val="1005672080"/>
      </c:lineChart>
      <c:catAx>
        <c:axId val="10056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672080"/>
        <c:crosses val="autoZero"/>
        <c:auto val="1"/>
        <c:lblAlgn val="ctr"/>
        <c:lblOffset val="100"/>
        <c:noMultiLvlLbl val="0"/>
      </c:catAx>
      <c:valAx>
        <c:axId val="1005672080"/>
        <c:scaling>
          <c:orientation val="minMax"/>
          <c:max val="14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668752"/>
        <c:crosses val="autoZero"/>
        <c:crossBetween val="between"/>
        <c:majorUnit val="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9: </a:t>
            </a: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Personnel expenses to non interest expenses %, 2019q3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to 2022q3 </a:t>
            </a:r>
            <a:endParaRPr lang="en-US" sz="1000" b="1">
              <a:solidFill>
                <a:sysClr val="windowText" lastClr="000000"/>
              </a:solidFill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61136867661597E-2"/>
          <c:y val="0.1501184985012968"/>
          <c:w val="0.84335167618453721"/>
          <c:h val="0.61191911661929832"/>
        </c:manualLayout>
      </c:layout>
      <c:lineChart>
        <c:grouping val="standard"/>
        <c:varyColors val="0"/>
        <c:ser>
          <c:idx val="0"/>
          <c:order val="0"/>
          <c:tx>
            <c:strRef>
              <c:f>'9TI and Int Expense'!$B$1</c:f>
              <c:strCache>
                <c:ptCount val="1"/>
                <c:pt idx="0">
                  <c:v>Personnel expenses to non interest expenses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'9TI and Int Expense'!$A$8:$A$20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'9TI and Int Expense'!$B$8:$B$20</c:f>
              <c:numCache>
                <c:formatCode>0.0</c:formatCode>
                <c:ptCount val="13"/>
                <c:pt idx="0">
                  <c:v>33.6</c:v>
                </c:pt>
                <c:pt idx="1">
                  <c:v>40.200000000000003</c:v>
                </c:pt>
                <c:pt idx="2">
                  <c:v>33.6</c:v>
                </c:pt>
                <c:pt idx="3">
                  <c:v>37.200000000000003</c:v>
                </c:pt>
                <c:pt idx="4" formatCode="General">
                  <c:v>36.799999999999997</c:v>
                </c:pt>
                <c:pt idx="5" formatCode="General">
                  <c:v>41.4</c:v>
                </c:pt>
                <c:pt idx="6" formatCode="General">
                  <c:v>39.1</c:v>
                </c:pt>
                <c:pt idx="7" formatCode="General">
                  <c:v>37.799999999999997</c:v>
                </c:pt>
                <c:pt idx="8" formatCode="General">
                  <c:v>38.4</c:v>
                </c:pt>
                <c:pt idx="9">
                  <c:v>41</c:v>
                </c:pt>
                <c:pt idx="10" formatCode="General">
                  <c:v>39.4</c:v>
                </c:pt>
                <c:pt idx="11" formatCode="General">
                  <c:v>40.700000000000003</c:v>
                </c:pt>
                <c:pt idx="12" formatCode="General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8-475C-8EE4-DB2401FA8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536064"/>
        <c:axId val="1005536480"/>
      </c:lineChart>
      <c:catAx>
        <c:axId val="10055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536480"/>
        <c:crosses val="autoZero"/>
        <c:auto val="1"/>
        <c:lblAlgn val="ctr"/>
        <c:lblOffset val="100"/>
        <c:noMultiLvlLbl val="0"/>
      </c:catAx>
      <c:valAx>
        <c:axId val="10055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536064"/>
        <c:crosses val="autoZero"/>
        <c:crossBetween val="between"/>
        <c:majorUnit val="10"/>
      </c:valAx>
      <c:spPr>
        <a:noFill/>
        <a:ln w="190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10: Liqudity ratios %, 2019q3 - 2022q3)</a:t>
            </a:r>
          </a:p>
        </c:rich>
      </c:tx>
      <c:layout>
        <c:manualLayout>
          <c:xMode val="edge"/>
          <c:yMode val="edge"/>
          <c:x val="9.1752840540616554E-2"/>
          <c:y val="2.0092494804422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72738701101747E-2"/>
          <c:y val="0.10093653359775838"/>
          <c:w val="0.82972266237588654"/>
          <c:h val="0.52968826998548457"/>
        </c:manualLayout>
      </c:layout>
      <c:lineChart>
        <c:grouping val="stacked"/>
        <c:varyColors val="0"/>
        <c:ser>
          <c:idx val="0"/>
          <c:order val="0"/>
          <c:tx>
            <c:strRef>
              <c:f>'10Liquidity'!$B$2</c:f>
              <c:strCache>
                <c:ptCount val="1"/>
                <c:pt idx="0">
                  <c:v> Liquid Assets to Total Assets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'10Liquidity'!$A$9:$A$21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'10Liquidity'!$B$9:$B$21</c:f>
              <c:numCache>
                <c:formatCode>General</c:formatCode>
                <c:ptCount val="13"/>
                <c:pt idx="0">
                  <c:v>17.5</c:v>
                </c:pt>
                <c:pt idx="1">
                  <c:v>17.7</c:v>
                </c:pt>
                <c:pt idx="2">
                  <c:v>16.3</c:v>
                </c:pt>
                <c:pt idx="3">
                  <c:v>16.7</c:v>
                </c:pt>
                <c:pt idx="4" formatCode="0.0">
                  <c:v>16</c:v>
                </c:pt>
                <c:pt idx="5">
                  <c:v>18.3</c:v>
                </c:pt>
                <c:pt idx="6" formatCode="0.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19.7</c:v>
                </c:pt>
                <c:pt idx="11">
                  <c:v>17.399999999999999</c:v>
                </c:pt>
                <c:pt idx="12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F-453E-90F4-CF5B81967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55872"/>
        <c:axId val="1108946720"/>
      </c:lineChart>
      <c:lineChart>
        <c:grouping val="stacked"/>
        <c:varyColors val="0"/>
        <c:ser>
          <c:idx val="1"/>
          <c:order val="1"/>
          <c:tx>
            <c:strRef>
              <c:f>'10Liquidity'!$C$2</c:f>
              <c:strCache>
                <c:ptCount val="1"/>
                <c:pt idx="0">
                  <c:v>Liquid Assets to Short term liabilities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'10Liquidity'!$A$9:$A$21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'10Liquidity'!$C$9:$C$21</c:f>
              <c:numCache>
                <c:formatCode>General</c:formatCode>
                <c:ptCount val="13"/>
                <c:pt idx="0">
                  <c:v>23.8</c:v>
                </c:pt>
                <c:pt idx="1">
                  <c:v>24.1</c:v>
                </c:pt>
                <c:pt idx="2">
                  <c:v>22.4</c:v>
                </c:pt>
                <c:pt idx="3">
                  <c:v>22.6</c:v>
                </c:pt>
                <c:pt idx="4" formatCode="0.0">
                  <c:v>22</c:v>
                </c:pt>
                <c:pt idx="5">
                  <c:v>25.1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26.2</c:v>
                </c:pt>
                <c:pt idx="11">
                  <c:v>23.1</c:v>
                </c:pt>
                <c:pt idx="12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F-453E-90F4-CF5B81967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166991"/>
        <c:axId val="1738164495"/>
      </c:lineChart>
      <c:catAx>
        <c:axId val="11089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946720"/>
        <c:crosses val="autoZero"/>
        <c:auto val="1"/>
        <c:lblAlgn val="ctr"/>
        <c:lblOffset val="100"/>
        <c:noMultiLvlLbl val="0"/>
      </c:catAx>
      <c:valAx>
        <c:axId val="1108946720"/>
        <c:scaling>
          <c:orientation val="minMax"/>
          <c:max val="2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955872"/>
        <c:crosses val="autoZero"/>
        <c:crossBetween val="between"/>
      </c:valAx>
      <c:valAx>
        <c:axId val="1738164495"/>
        <c:scaling>
          <c:orientation val="minMax"/>
          <c:max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166991"/>
        <c:crosses val="max"/>
        <c:crossBetween val="between"/>
        <c:majorUnit val="5"/>
      </c:valAx>
      <c:catAx>
        <c:axId val="1738166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8164495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2568699496335199E-2"/>
          <c:y val="0.78052829479172503"/>
          <c:w val="0.71407046046371991"/>
          <c:h val="0.1626321799513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chemeClr val="tx1">
          <a:alpha val="9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3: Liquidity ratios,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'Liquidity average'!$C$2</c:f>
              <c:strCache>
                <c:ptCount val="1"/>
                <c:pt idx="0">
                  <c:v> Liquid Assets to Total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'Liquidity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'Liquidity average'!$C$3:$C$5</c:f>
              <c:numCache>
                <c:formatCode>0.0</c:formatCode>
                <c:ptCount val="3"/>
                <c:pt idx="0" formatCode="General">
                  <c:v>15.8</c:v>
                </c:pt>
                <c:pt idx="1">
                  <c:v>16.7</c:v>
                </c:pt>
                <c:pt idx="2" formatCode="General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A-4737-86A7-526DA475A77E}"/>
            </c:ext>
          </c:extLst>
        </c:ser>
        <c:ser>
          <c:idx val="1"/>
          <c:order val="1"/>
          <c:tx>
            <c:strRef>
              <c:f>'Liquidity average'!$D$2</c:f>
              <c:strCache>
                <c:ptCount val="1"/>
                <c:pt idx="0">
                  <c:v>Liquid Assets to Short term liabilities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'Liquidity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'Liquidity average'!$D$3:$D$5</c:f>
              <c:numCache>
                <c:formatCode>General</c:formatCode>
                <c:ptCount val="3"/>
                <c:pt idx="0">
                  <c:v>21.3</c:v>
                </c:pt>
                <c:pt idx="1">
                  <c:v>21.9</c:v>
                </c:pt>
                <c:pt idx="2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A-4737-86A7-526DA475A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36847"/>
        <c:axId val="764837263"/>
      </c:lineChart>
      <c:catAx>
        <c:axId val="76483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7263"/>
        <c:crosses val="autoZero"/>
        <c:auto val="1"/>
        <c:lblAlgn val="ctr"/>
        <c:lblOffset val="100"/>
        <c:noMultiLvlLbl val="0"/>
      </c:catAx>
      <c:valAx>
        <c:axId val="76483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68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11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</a:t>
            </a: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:Customer deposits to total (non-interbank) loans %, 2019q3 - 2022q3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26050917702782"/>
          <c:y val="0.13451407115777195"/>
          <c:w val="0.72223001467704173"/>
          <c:h val="0.63737751531058617"/>
        </c:manualLayout>
      </c:layout>
      <c:lineChart>
        <c:grouping val="stacked"/>
        <c:varyColors val="0"/>
        <c:ser>
          <c:idx val="0"/>
          <c:order val="0"/>
          <c:tx>
            <c:strRef>
              <c:f>'11Customer dep to toal loans'!$B$2</c:f>
              <c:strCache>
                <c:ptCount val="1"/>
                <c:pt idx="0">
                  <c:v>Customer deposits to total (non-interbank) loans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'11Customer dep to toal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'11Customer dep to toal loans'!$B$9:$B$21</c:f>
              <c:numCache>
                <c:formatCode>0.0</c:formatCode>
                <c:ptCount val="13"/>
                <c:pt idx="0">
                  <c:v>136.69999999999999</c:v>
                </c:pt>
                <c:pt idx="1">
                  <c:v>140.30000000000001</c:v>
                </c:pt>
                <c:pt idx="2">
                  <c:v>137.9</c:v>
                </c:pt>
                <c:pt idx="3">
                  <c:v>143.80000000000001</c:v>
                </c:pt>
                <c:pt idx="4">
                  <c:v>143.6</c:v>
                </c:pt>
                <c:pt idx="5">
                  <c:v>152.4</c:v>
                </c:pt>
                <c:pt idx="6" formatCode="General">
                  <c:v>154.5</c:v>
                </c:pt>
                <c:pt idx="7" formatCode="General">
                  <c:v>162.9</c:v>
                </c:pt>
                <c:pt idx="8" formatCode="General">
                  <c:v>162.5</c:v>
                </c:pt>
                <c:pt idx="9" formatCode="General">
                  <c:v>179.5</c:v>
                </c:pt>
                <c:pt idx="10" formatCode="General">
                  <c:v>173.9</c:v>
                </c:pt>
                <c:pt idx="11" formatCode="General">
                  <c:v>174.9</c:v>
                </c:pt>
                <c:pt idx="12" formatCode="General">
                  <c:v>179.1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69-4645-B34B-6372A533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657039"/>
        <c:axId val="1819657455"/>
      </c:lineChart>
      <c:catAx>
        <c:axId val="181965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57455"/>
        <c:crosses val="autoZero"/>
        <c:auto val="1"/>
        <c:lblAlgn val="ctr"/>
        <c:lblOffset val="100"/>
        <c:noMultiLvlLbl val="0"/>
      </c:catAx>
      <c:valAx>
        <c:axId val="1819657455"/>
        <c:scaling>
          <c:orientation val="minMax"/>
          <c:max val="200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57039"/>
        <c:crosses val="autoZero"/>
        <c:crossBetween val="between"/>
        <c:maj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chemeClr val="tx1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Book Antiqua" panose="02040602050305030304" pitchFamily="18" charset="0"/>
              </a:rPr>
              <a:t>Chart 12: Net Open position in foreign exchange to capital %, 2019q3 to</a:t>
            </a:r>
            <a:r>
              <a:rPr lang="en-US" sz="1000" b="1" baseline="0">
                <a:solidFill>
                  <a:schemeClr val="tx1"/>
                </a:solidFill>
                <a:latin typeface="Book Antiqua" panose="02040602050305030304" pitchFamily="18" charset="0"/>
              </a:rPr>
              <a:t> 2022q3 </a:t>
            </a:r>
            <a:endParaRPr lang="en-US" sz="1000" b="1">
              <a:solidFill>
                <a:schemeClr val="tx1"/>
              </a:solidFill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chemeClr val="tx1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14581764235994"/>
          <c:y val="0.13336577453365775"/>
          <c:w val="0.72644838525619082"/>
          <c:h val="0.6165989105376426"/>
        </c:manualLayout>
      </c:layout>
      <c:lineChart>
        <c:grouping val="standard"/>
        <c:varyColors val="0"/>
        <c:ser>
          <c:idx val="0"/>
          <c:order val="0"/>
          <c:tx>
            <c:strRef>
              <c:f>'12 Net Open position fx to cap'!$B$1</c:f>
              <c:strCache>
                <c:ptCount val="1"/>
                <c:pt idx="0">
                  <c:v>Net Open position in foreign exchange to capital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'12 Net Open position fx to cap'!$A$8:$A$20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'12 Net Open position fx to cap'!$B$8:$B$20</c:f>
              <c:numCache>
                <c:formatCode>0.0</c:formatCode>
                <c:ptCount val="13"/>
                <c:pt idx="0">
                  <c:v>13.5</c:v>
                </c:pt>
                <c:pt idx="1">
                  <c:v>13.7</c:v>
                </c:pt>
                <c:pt idx="2">
                  <c:v>12.4</c:v>
                </c:pt>
                <c:pt idx="3">
                  <c:v>12.2</c:v>
                </c:pt>
                <c:pt idx="4">
                  <c:v>13.1</c:v>
                </c:pt>
                <c:pt idx="5">
                  <c:v>13.4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15.9</c:v>
                </c:pt>
                <c:pt idx="11" formatCode="General">
                  <c:v>13.9</c:v>
                </c:pt>
                <c:pt idx="12" formatCode="General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5-46D5-B1F4-2CA07DAD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25167"/>
        <c:axId val="470229327"/>
      </c:lineChart>
      <c:catAx>
        <c:axId val="47022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29327"/>
        <c:crosses val="autoZero"/>
        <c:auto val="1"/>
        <c:lblAlgn val="ctr"/>
        <c:lblOffset val="100"/>
        <c:noMultiLvlLbl val="0"/>
      </c:catAx>
      <c:valAx>
        <c:axId val="470229327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25167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072203583247746"/>
          <c:y val="0.89659329080215355"/>
          <c:w val="0.55855574574917266"/>
          <c:h val="5.4744908711228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sz="1400" b="1">
                <a:solidFill>
                  <a:schemeClr val="tx1"/>
                </a:solidFill>
              </a:rPr>
              <a:t>Chart:</a:t>
            </a:r>
            <a:r>
              <a:rPr lang="en-AU" sz="1400" b="1" baseline="0">
                <a:solidFill>
                  <a:schemeClr val="tx1"/>
                </a:solidFill>
              </a:rPr>
              <a:t> 13 Real Estate Indicators (%)</a:t>
            </a:r>
            <a:endParaRPr lang="en-AU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0773600174978126"/>
          <c:y val="3.020496224379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75853018372707E-2"/>
          <c:y val="0.14023732470334413"/>
          <c:w val="0.89476859142607179"/>
          <c:h val="0.57303773921463697"/>
        </c:manualLayout>
      </c:layout>
      <c:lineChart>
        <c:grouping val="standard"/>
        <c:varyColors val="0"/>
        <c:ser>
          <c:idx val="0"/>
          <c:order val="0"/>
          <c:tx>
            <c:strRef>
              <c:f>'13 Real Estate Indicators'!$B$1</c:f>
              <c:strCache>
                <c:ptCount val="1"/>
                <c:pt idx="0">
                  <c:v>Residential real estate loans to gross loans(RHS)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'13 Real Estate Indicators'!$A$8:$A$20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'13 Real Estate Indicators'!$B$8:$B$20</c:f>
              <c:numCache>
                <c:formatCode>General</c:formatCode>
                <c:ptCount val="13"/>
                <c:pt idx="0">
                  <c:v>11.5</c:v>
                </c:pt>
                <c:pt idx="1">
                  <c:v>12.1</c:v>
                </c:pt>
                <c:pt idx="2" formatCode="0.0">
                  <c:v>12</c:v>
                </c:pt>
                <c:pt idx="3">
                  <c:v>12.6</c:v>
                </c:pt>
                <c:pt idx="4">
                  <c:v>13.1</c:v>
                </c:pt>
                <c:pt idx="5">
                  <c:v>13.6</c:v>
                </c:pt>
                <c:pt idx="6">
                  <c:v>13.7</c:v>
                </c:pt>
                <c:pt idx="7">
                  <c:v>13.7</c:v>
                </c:pt>
                <c:pt idx="8" formatCode="0.0">
                  <c:v>14</c:v>
                </c:pt>
                <c:pt idx="9" formatCode="0.0">
                  <c:v>14</c:v>
                </c:pt>
                <c:pt idx="10">
                  <c:v>13.6</c:v>
                </c:pt>
                <c:pt idx="11">
                  <c:v>15.3</c:v>
                </c:pt>
                <c:pt idx="12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4-4762-BEED-4D50A5C75091}"/>
            </c:ext>
          </c:extLst>
        </c:ser>
        <c:ser>
          <c:idx val="1"/>
          <c:order val="1"/>
          <c:tx>
            <c:strRef>
              <c:f>'13 Real Estate Indicators'!$C$1</c:f>
              <c:strCache>
                <c:ptCount val="1"/>
                <c:pt idx="0">
                  <c:v>Commercial real estate loans to gross loans (LHS)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'13 Real Estate Indicators'!$A$8:$A$20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'13 Real Estate Indicators'!$C$8:$C$20</c:f>
              <c:numCache>
                <c:formatCode>General</c:formatCode>
                <c:ptCount val="13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 formatCode="0.0">
                  <c:v>5</c:v>
                </c:pt>
                <c:pt idx="4">
                  <c:v>4.8</c:v>
                </c:pt>
                <c:pt idx="5" formatCode="0.0">
                  <c:v>5</c:v>
                </c:pt>
                <c:pt idx="6" formatCode="0.0">
                  <c:v>5</c:v>
                </c:pt>
                <c:pt idx="7">
                  <c:v>4.9000000000000004</c:v>
                </c:pt>
                <c:pt idx="8">
                  <c:v>4.5999999999999996</c:v>
                </c:pt>
                <c:pt idx="9">
                  <c:v>4.9000000000000004</c:v>
                </c:pt>
                <c:pt idx="10">
                  <c:v>6.1</c:v>
                </c:pt>
                <c:pt idx="11">
                  <c:v>4.4000000000000004</c:v>
                </c:pt>
                <c:pt idx="12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4-4762-BEED-4D50A5C7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860864"/>
        <c:axId val="1341861280"/>
      </c:lineChart>
      <c:catAx>
        <c:axId val="13418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61280"/>
        <c:crosses val="autoZero"/>
        <c:auto val="1"/>
        <c:lblAlgn val="ctr"/>
        <c:lblOffset val="100"/>
        <c:noMultiLvlLbl val="0"/>
      </c:catAx>
      <c:valAx>
        <c:axId val="134186128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60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</a:t>
            </a:r>
            <a:r>
              <a:rPr lang="en-US" b="1" baseline="0"/>
              <a:t> 5:</a:t>
            </a:r>
            <a:r>
              <a:rPr lang="en-US" b="1"/>
              <a:t>Real Esate Indicatiors,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Esate Loan average'!$B$1</c:f>
              <c:strCache>
                <c:ptCount val="1"/>
                <c:pt idx="0">
                  <c:v>Residential real estate loans to gross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'Real Esate Loan average'!$A$2:$A$4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'Real Esate Loan average'!$B$2:$B$4</c:f>
              <c:numCache>
                <c:formatCode>0.0</c:formatCode>
                <c:ptCount val="3"/>
                <c:pt idx="0" formatCode="General">
                  <c:v>11.3</c:v>
                </c:pt>
                <c:pt idx="1">
                  <c:v>11</c:v>
                </c:pt>
                <c:pt idx="2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A-4F6B-B717-9C523F37F43A}"/>
            </c:ext>
          </c:extLst>
        </c:ser>
        <c:ser>
          <c:idx val="1"/>
          <c:order val="1"/>
          <c:tx>
            <c:strRef>
              <c:f>'Real Esate Loan average'!$C$1</c:f>
              <c:strCache>
                <c:ptCount val="1"/>
                <c:pt idx="0">
                  <c:v>Commercial real estate loans to gross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'Real Esate Loan average'!$A$2:$A$4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'Real Esate Loan average'!$C$2:$C$4</c:f>
              <c:numCache>
                <c:formatCode>General</c:formatCode>
                <c:ptCount val="3"/>
                <c:pt idx="0" formatCode="0.0">
                  <c:v>5</c:v>
                </c:pt>
                <c:pt idx="1">
                  <c:v>5.2</c:v>
                </c:pt>
                <c:pt idx="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A-4F6B-B717-9C523F37F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53343"/>
        <c:axId val="777352511"/>
      </c:lineChart>
      <c:catAx>
        <c:axId val="77735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352511"/>
        <c:crosses val="autoZero"/>
        <c:auto val="1"/>
        <c:lblAlgn val="ctr"/>
        <c:lblOffset val="100"/>
        <c:noMultiLvlLbl val="0"/>
      </c:catAx>
      <c:valAx>
        <c:axId val="77735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3533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5: Large exposures to capital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'Large Exposures average'!$B$2</c:f>
              <c:strCache>
                <c:ptCount val="1"/>
                <c:pt idx="0">
                  <c:v>Large exposures to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'Large Exposures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'Large Exposures average'!$B$3:$B$5</c:f>
              <c:numCache>
                <c:formatCode>0.0</c:formatCode>
                <c:ptCount val="3"/>
                <c:pt idx="0">
                  <c:v>86</c:v>
                </c:pt>
                <c:pt idx="1">
                  <c:v>62.3</c:v>
                </c:pt>
                <c:pt idx="2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2-4519-93C3-DEA7D7F7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242911"/>
        <c:axId val="781244159"/>
      </c:lineChart>
      <c:catAx>
        <c:axId val="78124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44159"/>
        <c:crosses val="autoZero"/>
        <c:auto val="1"/>
        <c:lblAlgn val="ctr"/>
        <c:lblOffset val="100"/>
        <c:noMultiLvlLbl val="0"/>
      </c:catAx>
      <c:valAx>
        <c:axId val="78124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429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6:Customer deposits to total (non-interbank) loans,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deps average'!$C$1</c:f>
              <c:strCache>
                <c:ptCount val="1"/>
                <c:pt idx="0">
                  <c:v>Customer deposits to total (non-interbank)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'Customer deps average'!$B$2:$B$4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'Customer deps average'!$C$2:$C$4</c:f>
              <c:numCache>
                <c:formatCode>0.0</c:formatCode>
                <c:ptCount val="3"/>
                <c:pt idx="0">
                  <c:v>141.5</c:v>
                </c:pt>
                <c:pt idx="1">
                  <c:v>137.1</c:v>
                </c:pt>
                <c:pt idx="2">
                  <c:v>139.80000000000001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5-4D31-AEEC-5ED06B82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37679"/>
        <c:axId val="764833935"/>
      </c:lineChart>
      <c:catAx>
        <c:axId val="76483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935"/>
        <c:crosses val="autoZero"/>
        <c:auto val="1"/>
        <c:lblAlgn val="ctr"/>
        <c:lblOffset val="100"/>
        <c:noMultiLvlLbl val="0"/>
      </c:catAx>
      <c:valAx>
        <c:axId val="76483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767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1: Capital Indicatiors,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'Capital Average'!$C$2</c:f>
              <c:strCache>
                <c:ptCount val="1"/>
                <c:pt idx="0">
                  <c:v>Regulatory Capital to Risk Weighted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'Capital Average'!$B$4:$B$6</c:f>
              <c:strCache>
                <c:ptCount val="3"/>
                <c:pt idx="0">
                  <c:v>Sep 18 to Mar 19</c:v>
                </c:pt>
                <c:pt idx="1">
                  <c:v>Jun 19 to Dec 19</c:v>
                </c:pt>
                <c:pt idx="2">
                  <c:v>Mar 20 to  Sep 20</c:v>
                </c:pt>
              </c:strCache>
            </c:strRef>
          </c:cat>
          <c:val>
            <c:numRef>
              <c:f>'Capital Average'!$C$4:$C$6</c:f>
              <c:numCache>
                <c:formatCode>General</c:formatCode>
                <c:ptCount val="3"/>
                <c:pt idx="0">
                  <c:v>36.5</c:v>
                </c:pt>
                <c:pt idx="1">
                  <c:v>35.799999999999997</c:v>
                </c:pt>
                <c:pt idx="2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7-460F-9256-ABD8BD91448B}"/>
            </c:ext>
          </c:extLst>
        </c:ser>
        <c:ser>
          <c:idx val="1"/>
          <c:order val="1"/>
          <c:tx>
            <c:strRef>
              <c:f>'Capital Average'!$D$2</c:f>
              <c:strCache>
                <c:ptCount val="1"/>
                <c:pt idx="0">
                  <c:v>Regulatory Tier 1 Capital  to Risk Weighted Assets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'Capital Average'!$B$4:$B$6</c:f>
              <c:strCache>
                <c:ptCount val="3"/>
                <c:pt idx="0">
                  <c:v>Sep 18 to Mar 19</c:v>
                </c:pt>
                <c:pt idx="1">
                  <c:v>Jun 19 to Dec 19</c:v>
                </c:pt>
                <c:pt idx="2">
                  <c:v>Mar 20 to  Sep 20</c:v>
                </c:pt>
              </c:strCache>
            </c:strRef>
          </c:cat>
          <c:val>
            <c:numRef>
              <c:f>'Capital Average'!$D$4:$D$6</c:f>
              <c:numCache>
                <c:formatCode>General</c:formatCode>
                <c:ptCount val="3"/>
                <c:pt idx="0">
                  <c:v>29.3</c:v>
                </c:pt>
                <c:pt idx="1">
                  <c:v>29.8</c:v>
                </c:pt>
                <c:pt idx="2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7-460F-9256-ABD8BD914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46671"/>
        <c:axId val="455151663"/>
      </c:lineChart>
      <c:catAx>
        <c:axId val="45514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151663"/>
        <c:crosses val="autoZero"/>
        <c:auto val="1"/>
        <c:lblAlgn val="ctr"/>
        <c:lblOffset val="100"/>
        <c:noMultiLvlLbl val="0"/>
      </c:catAx>
      <c:valAx>
        <c:axId val="4551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14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7: Foreign currency denominated loans and liabilities,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'Foreign currency average'!$B$2</c:f>
              <c:strCache>
                <c:ptCount val="1"/>
                <c:pt idx="0">
                  <c:v>Foreign  currency -denominated loans to total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'Foreign currency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'Foreign currency average'!$B$3:$B$5</c:f>
              <c:numCache>
                <c:formatCode>0.0</c:formatCode>
                <c:ptCount val="3"/>
                <c:pt idx="0">
                  <c:v>5.9</c:v>
                </c:pt>
                <c:pt idx="1">
                  <c:v>5.9</c:v>
                </c:pt>
                <c:pt idx="2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0-47EE-B761-4BD7E465D8CC}"/>
            </c:ext>
          </c:extLst>
        </c:ser>
        <c:ser>
          <c:idx val="1"/>
          <c:order val="1"/>
          <c:tx>
            <c:strRef>
              <c:f>'Foreign currency average'!$C$2</c:f>
              <c:strCache>
                <c:ptCount val="1"/>
                <c:pt idx="0">
                  <c:v>Foreign currecy denominated liabilities to total liabilites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'Foreign currency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'Foreign currency average'!$C$3:$C$5</c:f>
              <c:numCache>
                <c:formatCode>General</c:formatCode>
                <c:ptCount val="3"/>
                <c:pt idx="0">
                  <c:v>3.3</c:v>
                </c:pt>
                <c:pt idx="1">
                  <c:v>3.1</c:v>
                </c:pt>
                <c:pt idx="2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0-47EE-B761-4BD7E465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23791"/>
        <c:axId val="456121711"/>
      </c:lineChart>
      <c:catAx>
        <c:axId val="45612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21711"/>
        <c:crosses val="autoZero"/>
        <c:auto val="1"/>
        <c:lblAlgn val="ctr"/>
        <c:lblOffset val="100"/>
        <c:noMultiLvlLbl val="0"/>
      </c:catAx>
      <c:valAx>
        <c:axId val="45612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2379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2:Non Performing Loans,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'NPLs average'!$C$2</c:f>
              <c:strCache>
                <c:ptCount val="1"/>
                <c:pt idx="0">
                  <c:v>NPLs net of Provision to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'NPLs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'NPLs average'!$C$3:$C$5</c:f>
              <c:numCache>
                <c:formatCode>General</c:formatCode>
                <c:ptCount val="3"/>
                <c:pt idx="0">
                  <c:v>4.3</c:v>
                </c:pt>
                <c:pt idx="1">
                  <c:v>5.7</c:v>
                </c:pt>
                <c:pt idx="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E-4263-9CB1-4454A41B963D}"/>
            </c:ext>
          </c:extLst>
        </c:ser>
        <c:ser>
          <c:idx val="1"/>
          <c:order val="1"/>
          <c:tx>
            <c:strRef>
              <c:f>'NPLs average'!$D$2</c:f>
              <c:strCache>
                <c:ptCount val="1"/>
                <c:pt idx="0">
                  <c:v>NPLs to Total Gross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'NPLs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'NPLs average'!$D$3:$D$5</c:f>
              <c:numCache>
                <c:formatCode>0.0</c:formatCode>
                <c:ptCount val="3"/>
                <c:pt idx="0" formatCode="General">
                  <c:v>3.1</c:v>
                </c:pt>
                <c:pt idx="1">
                  <c:v>4</c:v>
                </c:pt>
                <c:pt idx="2" formatCode="General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E-4263-9CB1-4454A41B9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02671"/>
        <c:axId val="472195183"/>
      </c:lineChart>
      <c:catAx>
        <c:axId val="47220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95183"/>
        <c:crosses val="autoZero"/>
        <c:auto val="1"/>
        <c:lblAlgn val="ctr"/>
        <c:lblOffset val="100"/>
        <c:noMultiLvlLbl val="0"/>
      </c:catAx>
      <c:valAx>
        <c:axId val="47219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02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50" b="1" baseline="0"/>
              <a:t>Capital to assets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85234232125334E-2"/>
          <c:y val="0.15936662723215619"/>
          <c:w val="0.85217352334245344"/>
          <c:h val="0.55711312450997796"/>
        </c:manualLayout>
      </c:layout>
      <c:lineChart>
        <c:grouping val="stacked"/>
        <c:varyColors val="0"/>
        <c:ser>
          <c:idx val="1"/>
          <c:order val="0"/>
          <c:tx>
            <c:strRef>
              <c:f>'2Capital to Assets'!$C$3</c:f>
              <c:strCache>
                <c:ptCount val="1"/>
                <c:pt idx="0">
                  <c:v>Capital to Assets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'2Capital to Assets'!$B$10:$B$22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'2Capital to Assets'!$C$10:$C$22</c:f>
              <c:numCache>
                <c:formatCode>0.0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16.399999999999999</c:v>
                </c:pt>
                <c:pt idx="3">
                  <c:v>14.9</c:v>
                </c:pt>
                <c:pt idx="4" formatCode="General">
                  <c:v>14.6</c:v>
                </c:pt>
                <c:pt idx="5" formatCode="General">
                  <c:v>14.5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13.4</c:v>
                </c:pt>
                <c:pt idx="11" formatCode="General">
                  <c:v>13.2</c:v>
                </c:pt>
                <c:pt idx="12" formatCode="General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8-42E0-9C60-5D77D859A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755247"/>
        <c:axId val="1819655791"/>
      </c:lineChart>
      <c:catAx>
        <c:axId val="174575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819655791"/>
        <c:crosses val="autoZero"/>
        <c:auto val="1"/>
        <c:lblAlgn val="ctr"/>
        <c:lblOffset val="100"/>
        <c:noMultiLvlLbl val="0"/>
      </c:catAx>
      <c:valAx>
        <c:axId val="1819655791"/>
        <c:scaling>
          <c:orientation val="minMax"/>
          <c:max val="20"/>
        </c:scaling>
        <c:delete val="0"/>
        <c:axPos val="l"/>
        <c:majorGridlines>
          <c:spPr>
            <a:ln w="1270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745755247"/>
        <c:crosses val="autoZero"/>
        <c:crossBetween val="between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9871016995625499"/>
          <c:y val="0.89056924397290949"/>
          <c:w val="0.31551104932470597"/>
          <c:h val="5.4071746204012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3: Non Performing Loans %, 2019q3 to 2022q3</a:t>
            </a:r>
          </a:p>
        </c:rich>
      </c:tx>
      <c:layout>
        <c:manualLayout>
          <c:xMode val="edge"/>
          <c:yMode val="edge"/>
          <c:x val="4.6754502811183714E-2"/>
          <c:y val="4.9798569900170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941869207377104E-2"/>
          <c:y val="0.13674124791507322"/>
          <c:w val="0.8726739503562756"/>
          <c:h val="0.62178769883323093"/>
        </c:manualLayout>
      </c:layout>
      <c:lineChart>
        <c:grouping val="stacked"/>
        <c:varyColors val="0"/>
        <c:ser>
          <c:idx val="0"/>
          <c:order val="0"/>
          <c:tx>
            <c:strRef>
              <c:f>'3NPLs'!$C$2</c:f>
              <c:strCache>
                <c:ptCount val="1"/>
                <c:pt idx="0">
                  <c:v>NPLs net of Provision to Capital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'3NPLs'!$B$9:$B$21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'3NPLs'!$C$9:$C$21</c:f>
              <c:numCache>
                <c:formatCode>General</c:formatCode>
                <c:ptCount val="13"/>
                <c:pt idx="0">
                  <c:v>5.0999999999999996</c:v>
                </c:pt>
                <c:pt idx="1">
                  <c:v>4.8</c:v>
                </c:pt>
                <c:pt idx="2" formatCode="0.0">
                  <c:v>6</c:v>
                </c:pt>
                <c:pt idx="3">
                  <c:v>6.8</c:v>
                </c:pt>
                <c:pt idx="4">
                  <c:v>7.3</c:v>
                </c:pt>
                <c:pt idx="5">
                  <c:v>7.9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9</c:v>
                </c:pt>
                <c:pt idx="1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3-4115-8D4D-9589D7BD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70672"/>
        <c:axId val="1264671504"/>
      </c:lineChart>
      <c:lineChart>
        <c:grouping val="stacked"/>
        <c:varyColors val="0"/>
        <c:ser>
          <c:idx val="1"/>
          <c:order val="1"/>
          <c:tx>
            <c:strRef>
              <c:f>'3NPLs'!$D$2</c:f>
              <c:strCache>
                <c:ptCount val="1"/>
                <c:pt idx="0">
                  <c:v>NPLs to Total Gross Loans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'3NPLs'!$B$9:$B$21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'3NPLs'!$D$9:$D$21</c:f>
              <c:numCache>
                <c:formatCode>General</c:formatCode>
                <c:ptCount val="13"/>
                <c:pt idx="0">
                  <c:v>3.9</c:v>
                </c:pt>
                <c:pt idx="1">
                  <c:v>3.8</c:v>
                </c:pt>
                <c:pt idx="2">
                  <c:v>4.2</c:v>
                </c:pt>
                <c:pt idx="3">
                  <c:v>4.5999999999999996</c:v>
                </c:pt>
                <c:pt idx="4" formatCode="_(* #,##0.0_);_(* \(#,##0.0\);_(* &quot;-&quot;??_);_(@_)">
                  <c:v>5</c:v>
                </c:pt>
                <c:pt idx="5">
                  <c:v>5.3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</c:v>
                </c:pt>
                <c:pt idx="10">
                  <c:v>6</c:v>
                </c:pt>
                <c:pt idx="11">
                  <c:v>6.3</c:v>
                </c:pt>
                <c:pt idx="12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3-4115-8D4D-9589D7BD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269439"/>
        <c:axId val="1737276927"/>
      </c:lineChart>
      <c:catAx>
        <c:axId val="12646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71504"/>
        <c:crosses val="autoZero"/>
        <c:auto val="1"/>
        <c:lblAlgn val="ctr"/>
        <c:lblOffset val="100"/>
        <c:noMultiLvlLbl val="0"/>
      </c:catAx>
      <c:valAx>
        <c:axId val="1264671504"/>
        <c:scaling>
          <c:orientation val="minMax"/>
          <c:max val="10"/>
        </c:scaling>
        <c:delete val="0"/>
        <c:axPos val="l"/>
        <c:majorGridlines>
          <c:spPr>
            <a:ln w="1270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70672"/>
        <c:crosses val="autoZero"/>
        <c:crossBetween val="between"/>
      </c:valAx>
      <c:valAx>
        <c:axId val="1737276927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269439"/>
        <c:crosses val="max"/>
        <c:crossBetween val="between"/>
        <c:majorUnit val="2"/>
      </c:valAx>
      <c:catAx>
        <c:axId val="1737269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276927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836832859428387E-2"/>
          <c:y val="0.86040008214644448"/>
          <c:w val="0.89999980716700256"/>
          <c:h val="6.5982866511187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  <a:ea typeface="Tahoma" panose="020B0604030504040204" pitchFamily="34" charset="0"/>
                <a:cs typeface="Tahoma" panose="020B0604030504040204" pitchFamily="34" charset="0"/>
              </a:rPr>
              <a:t>Chart 4: Large exposures to capital %, 2019q3 to 2022q3</a:t>
            </a:r>
          </a:p>
        </c:rich>
      </c:tx>
      <c:layout>
        <c:manualLayout>
          <c:xMode val="edge"/>
          <c:yMode val="edge"/>
          <c:x val="0.14127038423475755"/>
          <c:y val="4.2194092827004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'4Large Exposures'!$C$3</c:f>
              <c:strCache>
                <c:ptCount val="1"/>
                <c:pt idx="0">
                  <c:v>Large exposures to capital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'4Large Exposures'!$B$6:$B$18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'4Large Exposures'!$C$6:$C$18</c:f>
              <c:numCache>
                <c:formatCode>0.0</c:formatCode>
                <c:ptCount val="13"/>
                <c:pt idx="0">
                  <c:v>59.7</c:v>
                </c:pt>
                <c:pt idx="1">
                  <c:v>52.7</c:v>
                </c:pt>
                <c:pt idx="2">
                  <c:v>50.4</c:v>
                </c:pt>
                <c:pt idx="3">
                  <c:v>56.1</c:v>
                </c:pt>
                <c:pt idx="4">
                  <c:v>55.8</c:v>
                </c:pt>
                <c:pt idx="5">
                  <c:v>43.2</c:v>
                </c:pt>
                <c:pt idx="6" formatCode="General">
                  <c:v>42.1</c:v>
                </c:pt>
                <c:pt idx="7" formatCode="General">
                  <c:v>52.8</c:v>
                </c:pt>
                <c:pt idx="8" formatCode="General">
                  <c:v>46.7</c:v>
                </c:pt>
                <c:pt idx="9" formatCode="General">
                  <c:v>40.4</c:v>
                </c:pt>
                <c:pt idx="10" formatCode="General">
                  <c:v>53.1</c:v>
                </c:pt>
                <c:pt idx="11" formatCode="General">
                  <c:v>41.5</c:v>
                </c:pt>
                <c:pt idx="12" formatCode="General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A-4B86-8A61-3E27F990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500480"/>
        <c:axId val="992495488"/>
      </c:lineChart>
      <c:catAx>
        <c:axId val="9925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495488"/>
        <c:crosses val="autoZero"/>
        <c:auto val="1"/>
        <c:lblAlgn val="ctr"/>
        <c:lblOffset val="100"/>
        <c:noMultiLvlLbl val="0"/>
      </c:catAx>
      <c:valAx>
        <c:axId val="992495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500480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5: Foreign currency denominated loans &amp; liabilities %, 2019q3 - 2022q3 </a:t>
            </a:r>
          </a:p>
        </c:rich>
      </c:tx>
      <c:layout>
        <c:manualLayout>
          <c:xMode val="edge"/>
          <c:yMode val="edge"/>
          <c:x val="4.3457793414434731E-2"/>
          <c:y val="2.3255813953488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2242638971164"/>
          <c:y val="0.16300402856619667"/>
          <c:w val="0.79337213967178533"/>
          <c:h val="0.53042757736678259"/>
        </c:manualLayout>
      </c:layout>
      <c:lineChart>
        <c:grouping val="stacked"/>
        <c:varyColors val="0"/>
        <c:ser>
          <c:idx val="0"/>
          <c:order val="0"/>
          <c:tx>
            <c:strRef>
              <c:f>'5FX loans'!$B$2</c:f>
              <c:strCache>
                <c:ptCount val="1"/>
                <c:pt idx="0">
                  <c:v>Foreign  currency -denominated loans to total loans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'5FX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'5FX loans'!$B$9:$B$21</c:f>
              <c:numCache>
                <c:formatCode>0.0</c:formatCode>
                <c:ptCount val="13"/>
                <c:pt idx="0">
                  <c:v>5.7</c:v>
                </c:pt>
                <c:pt idx="1">
                  <c:v>5.5</c:v>
                </c:pt>
                <c:pt idx="2">
                  <c:v>5.8</c:v>
                </c:pt>
                <c:pt idx="3">
                  <c:v>5.0999999999999996</c:v>
                </c:pt>
                <c:pt idx="4">
                  <c:v>4.7</c:v>
                </c:pt>
                <c:pt idx="5">
                  <c:v>4.7</c:v>
                </c:pt>
                <c:pt idx="6" formatCode="General">
                  <c:v>4.5999999999999996</c:v>
                </c:pt>
                <c:pt idx="7" formatCode="General">
                  <c:v>4.5999999999999996</c:v>
                </c:pt>
                <c:pt idx="8" formatCode="General">
                  <c:v>4.5</c:v>
                </c:pt>
                <c:pt idx="9" formatCode="General">
                  <c:v>4.8</c:v>
                </c:pt>
                <c:pt idx="10" formatCode="General">
                  <c:v>4.2</c:v>
                </c:pt>
                <c:pt idx="11">
                  <c:v>4.2</c:v>
                </c:pt>
                <c:pt idx="12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8-46B2-A613-18B085EE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080335"/>
        <c:axId val="1928076591"/>
      </c:lineChart>
      <c:lineChart>
        <c:grouping val="stacked"/>
        <c:varyColors val="0"/>
        <c:ser>
          <c:idx val="1"/>
          <c:order val="1"/>
          <c:tx>
            <c:strRef>
              <c:f>'5FX loans'!$C$2</c:f>
              <c:strCache>
                <c:ptCount val="1"/>
                <c:pt idx="0">
                  <c:v>Foreign currecy denominated liabilities to total liabilites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'5FX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'5FX loans'!$C$9:$C$21</c:f>
              <c:numCache>
                <c:formatCode>0.0</c:formatCode>
                <c:ptCount val="13"/>
                <c:pt idx="0">
                  <c:v>3.1</c:v>
                </c:pt>
                <c:pt idx="1">
                  <c:v>3.4</c:v>
                </c:pt>
                <c:pt idx="2">
                  <c:v>3.8</c:v>
                </c:pt>
                <c:pt idx="3">
                  <c:v>3.9</c:v>
                </c:pt>
                <c:pt idx="4">
                  <c:v>3.2</c:v>
                </c:pt>
                <c:pt idx="5">
                  <c:v>2.9</c:v>
                </c:pt>
                <c:pt idx="6" formatCode="General">
                  <c:v>2.2999999999999998</c:v>
                </c:pt>
                <c:pt idx="7" formatCode="General">
                  <c:v>2.6</c:v>
                </c:pt>
                <c:pt idx="8" formatCode="General">
                  <c:v>3.8</c:v>
                </c:pt>
                <c:pt idx="9" formatCode="General">
                  <c:v>2.6</c:v>
                </c:pt>
                <c:pt idx="10" formatCode="General">
                  <c:v>2.9</c:v>
                </c:pt>
                <c:pt idx="11">
                  <c:v>2.5</c:v>
                </c:pt>
                <c:pt idx="1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8-46B2-A613-18B085EE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00799"/>
        <c:axId val="1737278591"/>
      </c:lineChart>
      <c:catAx>
        <c:axId val="192808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928076591"/>
        <c:crosses val="autoZero"/>
        <c:auto val="1"/>
        <c:lblAlgn val="ctr"/>
        <c:lblOffset val="100"/>
        <c:noMultiLvlLbl val="0"/>
      </c:catAx>
      <c:valAx>
        <c:axId val="192807659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080335"/>
        <c:crosses val="autoZero"/>
        <c:crossBetween val="between"/>
      </c:valAx>
      <c:valAx>
        <c:axId val="1737278591"/>
        <c:scaling>
          <c:orientation val="minMax"/>
          <c:max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00799"/>
        <c:crosses val="max"/>
        <c:crossBetween val="between"/>
        <c:majorUnit val="2"/>
      </c:valAx>
      <c:catAx>
        <c:axId val="1548900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278591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latin typeface="Book Antiqua" panose="02040602050305030304" pitchFamily="18" charset="0"/>
              </a:rPr>
              <a:t>Chart 6: Return on Assets &amp; Return on Equity %, 2019q3 to 2022q3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059844376281"/>
          <c:y val="0.16496183666696834"/>
          <c:w val="0.76136792490330218"/>
          <c:h val="0.57805201074003676"/>
        </c:manualLayout>
      </c:layout>
      <c:lineChart>
        <c:grouping val="stacked"/>
        <c:varyColors val="0"/>
        <c:ser>
          <c:idx val="0"/>
          <c:order val="0"/>
          <c:tx>
            <c:strRef>
              <c:f>'6ROAROE'!$B$2</c:f>
              <c:strCache>
                <c:ptCount val="1"/>
                <c:pt idx="0">
                  <c:v>Return on Assets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'6ROAROE'!$A$9:$A$21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'6ROAROE'!$B$9:$B$21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4.0999999999999996</c:v>
                </c:pt>
                <c:pt idx="2">
                  <c:v>5.8</c:v>
                </c:pt>
                <c:pt idx="3">
                  <c:v>4.7</c:v>
                </c:pt>
                <c:pt idx="4">
                  <c:v>4.7</c:v>
                </c:pt>
                <c:pt idx="5">
                  <c:v>3.8</c:v>
                </c:pt>
                <c:pt idx="6">
                  <c:v>0</c:v>
                </c:pt>
                <c:pt idx="7">
                  <c:v>0</c:v>
                </c:pt>
                <c:pt idx="8">
                  <c:v>5.2</c:v>
                </c:pt>
                <c:pt idx="9">
                  <c:v>0</c:v>
                </c:pt>
                <c:pt idx="10">
                  <c:v>6.2</c:v>
                </c:pt>
                <c:pt idx="11" formatCode="0.0">
                  <c:v>5.7</c:v>
                </c:pt>
                <c:pt idx="12" formatCode="0.00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E-41FE-A662-75BB1487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703744"/>
        <c:axId val="1801365568"/>
      </c:lineChart>
      <c:lineChart>
        <c:grouping val="stacked"/>
        <c:varyColors val="0"/>
        <c:ser>
          <c:idx val="1"/>
          <c:order val="1"/>
          <c:tx>
            <c:strRef>
              <c:f>'6ROAROE'!$C$2</c:f>
              <c:strCache>
                <c:ptCount val="1"/>
                <c:pt idx="0">
                  <c:v>Return on Equity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'6ROAROE'!$A$9:$A$21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'6ROAROE'!$C$9:$C$21</c:f>
              <c:numCache>
                <c:formatCode>General</c:formatCode>
                <c:ptCount val="13"/>
                <c:pt idx="0">
                  <c:v>33.200000000000003</c:v>
                </c:pt>
                <c:pt idx="1">
                  <c:v>28.4</c:v>
                </c:pt>
                <c:pt idx="2">
                  <c:v>38.1</c:v>
                </c:pt>
                <c:pt idx="3">
                  <c:v>30.9</c:v>
                </c:pt>
                <c:pt idx="4">
                  <c:v>31.2</c:v>
                </c:pt>
                <c:pt idx="5">
                  <c:v>25.8</c:v>
                </c:pt>
                <c:pt idx="6" formatCode="0.0">
                  <c:v>0</c:v>
                </c:pt>
                <c:pt idx="7">
                  <c:v>0</c:v>
                </c:pt>
                <c:pt idx="8">
                  <c:v>36.299999999999997</c:v>
                </c:pt>
                <c:pt idx="9">
                  <c:v>0</c:v>
                </c:pt>
                <c:pt idx="10">
                  <c:v>44.7</c:v>
                </c:pt>
                <c:pt idx="11" formatCode="0.0">
                  <c:v>43.7</c:v>
                </c:pt>
                <c:pt idx="12" formatCode="0.00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E-41FE-A662-75BB1487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680863"/>
        <c:axId val="1746666303"/>
      </c:lineChart>
      <c:catAx>
        <c:axId val="19117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365568"/>
        <c:crosses val="autoZero"/>
        <c:auto val="1"/>
        <c:lblAlgn val="ctr"/>
        <c:lblOffset val="100"/>
        <c:noMultiLvlLbl val="0"/>
      </c:catAx>
      <c:valAx>
        <c:axId val="1801365568"/>
        <c:scaling>
          <c:orientation val="minMax"/>
          <c:max val="1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703744"/>
        <c:crosses val="autoZero"/>
        <c:crossBetween val="between"/>
        <c:majorUnit val="2"/>
      </c:valAx>
      <c:valAx>
        <c:axId val="1746666303"/>
        <c:scaling>
          <c:orientation val="minMax"/>
          <c:max val="65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80863"/>
        <c:crosses val="max"/>
        <c:crossBetween val="between"/>
        <c:majorUnit val="10"/>
      </c:valAx>
      <c:catAx>
        <c:axId val="1746680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6666303"/>
        <c:crosses val="autoZero"/>
        <c:auto val="1"/>
        <c:lblAlgn val="ctr"/>
        <c:lblOffset val="100"/>
        <c:noMultiLvlLbl val="0"/>
      </c:catAx>
      <c:spPr>
        <a:noFill/>
        <a:ln w="190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chemeClr val="tx1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Book Antiqua" panose="02040602050305030304" pitchFamily="18" charset="0"/>
              </a:rPr>
              <a:t>Chart 7: Interest Margin to Gross Income and Non Interest Expenses to Gross Income %, 2019q3 to 2022q3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chemeClr val="tx1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66426071741032"/>
          <c:y val="0.2076388888888889"/>
          <c:w val="0.76830601587966052"/>
          <c:h val="0.46244995035444614"/>
        </c:manualLayout>
      </c:layout>
      <c:lineChart>
        <c:grouping val="standard"/>
        <c:varyColors val="0"/>
        <c:ser>
          <c:idx val="0"/>
          <c:order val="0"/>
          <c:tx>
            <c:strRef>
              <c:f>'7Interest margin non inter marg'!$B$2</c:f>
              <c:strCache>
                <c:ptCount val="1"/>
                <c:pt idx="0">
                  <c:v>Interest Margin to Gross Income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'7Interest margin non inter marg'!$A$9:$A$21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'7Interest margin non inter marg'!$B$9:$B$21</c:f>
              <c:numCache>
                <c:formatCode>0.0</c:formatCode>
                <c:ptCount val="13"/>
                <c:pt idx="0">
                  <c:v>63.2</c:v>
                </c:pt>
                <c:pt idx="1">
                  <c:v>63.5</c:v>
                </c:pt>
                <c:pt idx="2">
                  <c:v>63.1</c:v>
                </c:pt>
                <c:pt idx="3">
                  <c:v>63.7</c:v>
                </c:pt>
                <c:pt idx="4">
                  <c:v>64.2</c:v>
                </c:pt>
                <c:pt idx="5">
                  <c:v>65.7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64.599999999999994</c:v>
                </c:pt>
                <c:pt idx="11" formatCode="General">
                  <c:v>64.099999999999994</c:v>
                </c:pt>
                <c:pt idx="12" formatCode="General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C-48E9-912A-691BD8D7700E}"/>
            </c:ext>
          </c:extLst>
        </c:ser>
        <c:ser>
          <c:idx val="1"/>
          <c:order val="1"/>
          <c:tx>
            <c:strRef>
              <c:f>'7Interest margin non inter marg'!$C$2</c:f>
              <c:strCache>
                <c:ptCount val="1"/>
                <c:pt idx="0">
                  <c:v>Non Interest Expense to Gross Income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'7Interest margin non inter marg'!$A$9:$A$21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'7Interest margin non inter marg'!$C$9:$C$21</c:f>
              <c:numCache>
                <c:formatCode>0.0</c:formatCode>
                <c:ptCount val="13"/>
                <c:pt idx="0">
                  <c:v>47.3</c:v>
                </c:pt>
                <c:pt idx="1">
                  <c:v>43</c:v>
                </c:pt>
                <c:pt idx="2">
                  <c:v>44.4</c:v>
                </c:pt>
                <c:pt idx="3">
                  <c:v>42.7</c:v>
                </c:pt>
                <c:pt idx="4">
                  <c:v>43</c:v>
                </c:pt>
                <c:pt idx="5">
                  <c:v>42.5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39.5</c:v>
                </c:pt>
                <c:pt idx="11">
                  <c:v>40</c:v>
                </c:pt>
                <c:pt idx="12" formatCode="General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C-48E9-912A-691BD8D7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830031"/>
        <c:axId val="335825455"/>
      </c:lineChart>
      <c:catAx>
        <c:axId val="33583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25455"/>
        <c:crosses val="autoZero"/>
        <c:auto val="1"/>
        <c:lblAlgn val="ctr"/>
        <c:lblOffset val="100"/>
        <c:noMultiLvlLbl val="0"/>
      </c:catAx>
      <c:valAx>
        <c:axId val="33582545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30031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504826</xdr:colOff>
      <xdr:row>5</xdr:row>
      <xdr:rowOff>114299</xdr:rowOff>
    </xdr:from>
    <xdr:to>
      <xdr:col>8</xdr:col>
      <xdr:colOff>28575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3</xdr:row>
      <xdr:rowOff>171449</xdr:rowOff>
    </xdr:from>
    <xdr:to>
      <xdr:col>9</xdr:col>
      <xdr:colOff>533400</xdr:colOff>
      <xdr:row>20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28575</xdr:rowOff>
    </xdr:from>
    <xdr:to>
      <xdr:col>10</xdr:col>
      <xdr:colOff>514350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3</xdr:row>
      <xdr:rowOff>47625</xdr:rowOff>
    </xdr:from>
    <xdr:to>
      <xdr:col>10</xdr:col>
      <xdr:colOff>57151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171448</xdr:rowOff>
    </xdr:from>
    <xdr:to>
      <xdr:col>11</xdr:col>
      <xdr:colOff>257176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814387</xdr:colOff>
      <xdr:row>4</xdr:row>
      <xdr:rowOff>161925</xdr:rowOff>
    </xdr:from>
    <xdr:to>
      <xdr:col>7</xdr:col>
      <xdr:colOff>447675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3</xdr:row>
      <xdr:rowOff>19050</xdr:rowOff>
    </xdr:from>
    <xdr:to>
      <xdr:col>10</xdr:col>
      <xdr:colOff>504825</xdr:colOff>
      <xdr:row>19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66674</xdr:rowOff>
    </xdr:from>
    <xdr:to>
      <xdr:col>10</xdr:col>
      <xdr:colOff>333375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4</xdr:row>
      <xdr:rowOff>133349</xdr:rowOff>
    </xdr:from>
    <xdr:to>
      <xdr:col>11</xdr:col>
      <xdr:colOff>228600</xdr:colOff>
      <xdr:row>20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161925</xdr:rowOff>
    </xdr:from>
    <xdr:to>
      <xdr:col>4</xdr:col>
      <xdr:colOff>90487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104775</xdr:rowOff>
    </xdr:from>
    <xdr:to>
      <xdr:col>8</xdr:col>
      <xdr:colOff>576262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0.22727</cdr:x>
      <cdr:y>0.28721</cdr:y>
    </cdr:from>
    <cdr:to>
      <cdr:x>0.3337</cdr:x>
      <cdr:y>0.48847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625" y="1304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1423987</xdr:colOff>
      <xdr:row>4</xdr:row>
      <xdr:rowOff>161925</xdr:rowOff>
    </xdr:from>
    <xdr:to>
      <xdr:col>7</xdr:col>
      <xdr:colOff>538162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161925</xdr:rowOff>
    </xdr:from>
    <xdr:to>
      <xdr:col>2</xdr:col>
      <xdr:colOff>2814637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8</xdr:row>
      <xdr:rowOff>0</xdr:rowOff>
    </xdr:from>
    <xdr:to>
      <xdr:col>7</xdr:col>
      <xdr:colOff>514350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4</xdr:row>
      <xdr:rowOff>161925</xdr:rowOff>
    </xdr:from>
    <xdr:to>
      <xdr:col>9</xdr:col>
      <xdr:colOff>295275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747711</xdr:colOff>
      <xdr:row>5</xdr:row>
      <xdr:rowOff>76202</xdr:rowOff>
    </xdr:from>
    <xdr:to>
      <xdr:col>6</xdr:col>
      <xdr:colOff>257174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3</xdr:row>
      <xdr:rowOff>0</xdr:rowOff>
    </xdr:from>
    <xdr:to>
      <xdr:col>12</xdr:col>
      <xdr:colOff>457200</xdr:colOff>
      <xdr:row>18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11</xdr:col>
      <xdr:colOff>381000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3090861</xdr:colOff>
      <xdr:row>8</xdr:row>
      <xdr:rowOff>38100</xdr:rowOff>
    </xdr:from>
    <xdr:to>
      <xdr:col>11</xdr:col>
      <xdr:colOff>9525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95250</xdr:rowOff>
    </xdr:from>
    <xdr:to>
      <xdr:col>12</xdr:col>
      <xdr:colOff>95250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rael%20mudima\Documents\MacroPrudential%20Main%20Folder\FSIs%20QEB\2021\March%202021\FSIs%20for%20Mar%202021%20Q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rael%20mudima\Documents\MacroPrudential%20Main%20Folder\IMF\2022\Article%20IV\FSIs%20for%20Dec%202021%20Q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SD"/>
      <sheetName val="FSD Table 2"/>
      <sheetName val="FS2-Annex 2"/>
      <sheetName val="Source Data IS"/>
      <sheetName val="FS2-Annex 3"/>
      <sheetName val="Source Data BS"/>
      <sheetName val="FS2-Annex 4"/>
      <sheetName val="FS2-Annex 5"/>
      <sheetName val="Sheet4"/>
    </sheetNames>
    <sheetDataSet>
      <sheetData sheetId="0"/>
      <sheetData sheetId="1">
        <row r="73">
          <cell r="B73">
            <v>39.6</v>
          </cell>
          <cell r="C73">
            <v>35.5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SD"/>
      <sheetName val="FSD Table 2"/>
      <sheetName val="FS2-Annex 2"/>
      <sheetName val="Source Data IS"/>
      <sheetName val="FS2-Annex 3"/>
      <sheetName val="Source Data BS"/>
      <sheetName val="FS2-Annex 4"/>
      <sheetName val="FS2-Annex 5"/>
      <sheetName val="Sheet4"/>
    </sheetNames>
    <sheetDataSet>
      <sheetData sheetId="0"/>
      <sheetData sheetId="1">
        <row r="82">
          <cell r="E82">
            <v>6.2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view="pageBreakPreview" topLeftCell="A73" zoomScaleNormal="100" zoomScaleSheetLayoutView="100" workbookViewId="0">
      <selection activeCell="I97" sqref="I97"/>
    </sheetView>
  </sheetViews>
  <sheetFormatPr defaultColWidth="9.109375" defaultRowHeight="13.8" x14ac:dyDescent="0.25"/>
  <cols>
    <col min="1" max="1" width="18.33203125" style="35" customWidth="1"/>
    <col min="2" max="2" width="10.44140625" style="35" customWidth="1"/>
    <col min="3" max="3" width="12" style="35" customWidth="1"/>
    <col min="4" max="4" width="12.33203125" style="35" customWidth="1"/>
    <col min="5" max="5" width="13.5546875" style="41" customWidth="1"/>
    <col min="6" max="6" width="15.44140625" style="35" customWidth="1"/>
    <col min="7" max="7" width="13.5546875" style="35" customWidth="1"/>
    <col min="8" max="8" width="13.6640625" style="35" customWidth="1"/>
    <col min="9" max="9" width="14" style="41" customWidth="1"/>
    <col min="10" max="10" width="14.109375" style="35" customWidth="1"/>
    <col min="11" max="11" width="13.5546875" style="35" customWidth="1"/>
    <col min="12" max="15" width="9.109375" style="36"/>
    <col min="16" max="16384" width="9.109375" style="35"/>
  </cols>
  <sheetData>
    <row r="1" spans="1:15" ht="14.4" x14ac:dyDescent="0.2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44"/>
      <c r="M1" s="47"/>
    </row>
    <row r="2" spans="1:15" ht="85.5" customHeight="1" x14ac:dyDescent="0.25">
      <c r="A2" s="57" t="s">
        <v>36</v>
      </c>
      <c r="B2" s="57" t="s">
        <v>37</v>
      </c>
      <c r="C2" s="57" t="s">
        <v>38</v>
      </c>
      <c r="D2" s="57" t="s">
        <v>39</v>
      </c>
      <c r="E2" s="50" t="s">
        <v>72</v>
      </c>
      <c r="F2" s="57" t="s">
        <v>40</v>
      </c>
      <c r="G2" s="57" t="s">
        <v>73</v>
      </c>
      <c r="H2" s="57" t="s">
        <v>41</v>
      </c>
      <c r="I2" s="50" t="s">
        <v>74</v>
      </c>
      <c r="J2" s="57" t="s">
        <v>42</v>
      </c>
      <c r="K2" s="57" t="s">
        <v>43</v>
      </c>
      <c r="L2" s="44"/>
      <c r="M2" s="47"/>
    </row>
    <row r="3" spans="1:15" ht="39" customHeight="1" x14ac:dyDescent="0.25">
      <c r="A3" s="58"/>
      <c r="B3" s="58" t="s">
        <v>44</v>
      </c>
      <c r="C3" s="58" t="s">
        <v>45</v>
      </c>
      <c r="D3" s="58" t="s">
        <v>46</v>
      </c>
      <c r="E3" s="51"/>
      <c r="F3" s="58" t="s">
        <v>47</v>
      </c>
      <c r="G3" s="58" t="s">
        <v>48</v>
      </c>
      <c r="H3" s="58" t="s">
        <v>49</v>
      </c>
      <c r="I3" s="51"/>
      <c r="J3" s="58" t="s">
        <v>50</v>
      </c>
      <c r="K3" s="58" t="s">
        <v>50</v>
      </c>
      <c r="L3" s="44"/>
      <c r="M3" s="47"/>
    </row>
    <row r="4" spans="1:15" ht="15" customHeight="1" x14ac:dyDescent="0.25">
      <c r="A4" s="45">
        <v>2010</v>
      </c>
      <c r="B4" s="44">
        <v>103</v>
      </c>
      <c r="C4" s="44">
        <v>16.899999999999999</v>
      </c>
      <c r="D4" s="44">
        <v>34.799999999999997</v>
      </c>
      <c r="E4" s="44">
        <v>4133.6000000000004</v>
      </c>
      <c r="F4" s="44">
        <v>192.4</v>
      </c>
      <c r="G4" s="44">
        <v>4.5</v>
      </c>
      <c r="H4" s="44">
        <v>7.9</v>
      </c>
      <c r="I4" s="44">
        <v>18.600000000000001</v>
      </c>
      <c r="J4" s="44">
        <v>4.3</v>
      </c>
      <c r="K4" s="44">
        <v>13.7</v>
      </c>
      <c r="L4" s="44"/>
      <c r="M4" s="47"/>
    </row>
    <row r="5" spans="1:15" ht="15" customHeight="1" x14ac:dyDescent="0.25">
      <c r="A5" s="45">
        <v>2011</v>
      </c>
      <c r="B5" s="44">
        <v>276.7</v>
      </c>
      <c r="C5" s="44">
        <v>23.2</v>
      </c>
      <c r="D5" s="44">
        <v>34.299999999999997</v>
      </c>
      <c r="E5" s="44">
        <v>4077.7</v>
      </c>
      <c r="F5" s="44">
        <v>207.9</v>
      </c>
      <c r="G5" s="44">
        <v>4.2</v>
      </c>
      <c r="H5" s="44">
        <v>6.4</v>
      </c>
      <c r="I5" s="44">
        <v>7.9</v>
      </c>
      <c r="J5" s="44">
        <v>7.5</v>
      </c>
      <c r="K5" s="44">
        <v>5.8</v>
      </c>
      <c r="L5" s="44"/>
      <c r="M5" s="47"/>
    </row>
    <row r="6" spans="1:15" ht="15" customHeight="1" x14ac:dyDescent="0.25">
      <c r="A6" s="45">
        <v>2012</v>
      </c>
      <c r="B6" s="44">
        <v>116.4</v>
      </c>
      <c r="C6" s="44">
        <v>18.8</v>
      </c>
      <c r="D6" s="44">
        <v>38.200000000000003</v>
      </c>
      <c r="E6" s="44">
        <v>4133.5</v>
      </c>
      <c r="F6" s="44">
        <v>204</v>
      </c>
      <c r="G6" s="44">
        <v>6.7</v>
      </c>
      <c r="H6" s="44">
        <v>6.1</v>
      </c>
      <c r="I6" s="44">
        <v>12</v>
      </c>
      <c r="J6" s="44">
        <v>6.6</v>
      </c>
      <c r="K6" s="44">
        <v>2.2000000000000002</v>
      </c>
      <c r="L6" s="44"/>
      <c r="M6" s="47"/>
    </row>
    <row r="7" spans="1:15" ht="15" customHeight="1" x14ac:dyDescent="0.25">
      <c r="A7" s="45">
        <v>2013</v>
      </c>
      <c r="B7" s="44">
        <v>112.3</v>
      </c>
      <c r="C7" s="44">
        <v>25.8</v>
      </c>
      <c r="D7" s="44">
        <v>32.9</v>
      </c>
      <c r="E7" s="44">
        <v>4088.7</v>
      </c>
      <c r="F7" s="44">
        <v>189.9</v>
      </c>
      <c r="G7" s="44">
        <v>6.7</v>
      </c>
      <c r="H7" s="44">
        <v>9.1999999999999993</v>
      </c>
      <c r="I7" s="44">
        <v>17.5</v>
      </c>
      <c r="J7" s="44">
        <v>5.5</v>
      </c>
      <c r="K7" s="44">
        <v>1.4</v>
      </c>
      <c r="L7" s="44"/>
      <c r="M7" s="47"/>
    </row>
    <row r="8" spans="1:15" ht="15" customHeight="1" x14ac:dyDescent="0.25">
      <c r="A8" s="45">
        <v>2014</v>
      </c>
      <c r="B8" s="44">
        <v>133.69999999999999</v>
      </c>
      <c r="C8" s="44">
        <v>9</v>
      </c>
      <c r="D8" s="44">
        <v>29.7</v>
      </c>
      <c r="E8" s="44">
        <v>3757.1</v>
      </c>
      <c r="F8" s="44">
        <v>168.4</v>
      </c>
      <c r="G8" s="44">
        <v>5</v>
      </c>
      <c r="H8" s="44">
        <v>6.1</v>
      </c>
      <c r="I8" s="44">
        <v>3.7</v>
      </c>
      <c r="J8" s="44">
        <v>4.8</v>
      </c>
      <c r="K8" s="44">
        <v>4</v>
      </c>
      <c r="L8" s="44"/>
      <c r="M8" s="47"/>
    </row>
    <row r="9" spans="1:15" ht="15" customHeight="1" x14ac:dyDescent="0.25">
      <c r="A9" s="45">
        <v>2015</v>
      </c>
      <c r="B9" s="44">
        <v>140.5</v>
      </c>
      <c r="C9" s="44">
        <v>8.6999999999999993</v>
      </c>
      <c r="D9" s="44">
        <v>30.2</v>
      </c>
      <c r="E9" s="44">
        <v>3473.9</v>
      </c>
      <c r="F9" s="44">
        <v>159.5</v>
      </c>
      <c r="G9" s="44">
        <v>5.6</v>
      </c>
      <c r="H9" s="44">
        <v>6.1</v>
      </c>
      <c r="I9" s="44">
        <v>3.7</v>
      </c>
      <c r="J9" s="44">
        <v>4.3</v>
      </c>
      <c r="K9" s="44">
        <v>5.0999999999999996</v>
      </c>
      <c r="L9" s="44"/>
      <c r="M9" s="47"/>
    </row>
    <row r="10" spans="1:15" ht="15" customHeight="1" x14ac:dyDescent="0.25">
      <c r="A10" s="45">
        <v>2016</v>
      </c>
      <c r="B10" s="44">
        <v>105</v>
      </c>
      <c r="C10" s="44">
        <v>4.2</v>
      </c>
      <c r="D10" s="44">
        <v>34.5</v>
      </c>
      <c r="E10" s="44">
        <v>2901.7</v>
      </c>
      <c r="F10" s="44">
        <v>157.9</v>
      </c>
      <c r="G10" s="44">
        <v>8.1</v>
      </c>
      <c r="H10" s="44">
        <v>5</v>
      </c>
      <c r="I10" s="44">
        <v>6.9</v>
      </c>
      <c r="J10" s="44">
        <v>10.1</v>
      </c>
      <c r="K10" s="44">
        <v>1</v>
      </c>
      <c r="L10" s="44"/>
      <c r="M10" s="47"/>
    </row>
    <row r="11" spans="1:15" ht="15" customHeight="1" x14ac:dyDescent="0.25">
      <c r="A11" s="45">
        <v>2017</v>
      </c>
      <c r="B11" s="44">
        <v>92.4</v>
      </c>
      <c r="C11" s="44">
        <v>3.7</v>
      </c>
      <c r="D11" s="44">
        <v>35.5</v>
      </c>
      <c r="E11" s="44">
        <v>3080.5</v>
      </c>
      <c r="F11" s="44">
        <v>152.1</v>
      </c>
      <c r="G11" s="44">
        <v>5.2</v>
      </c>
      <c r="H11" s="44">
        <v>4</v>
      </c>
      <c r="I11" s="44">
        <v>-3.7</v>
      </c>
      <c r="J11" s="44">
        <v>10.8</v>
      </c>
      <c r="K11" s="44">
        <v>3</v>
      </c>
      <c r="L11" s="44"/>
      <c r="M11" s="47"/>
    </row>
    <row r="12" spans="1:15" ht="15" customHeight="1" x14ac:dyDescent="0.25">
      <c r="A12" s="45">
        <v>2018</v>
      </c>
      <c r="B12" s="44">
        <v>86.6</v>
      </c>
      <c r="C12" s="44">
        <v>4</v>
      </c>
      <c r="D12" s="44">
        <v>34.299999999999997</v>
      </c>
      <c r="E12" s="44">
        <v>3092.5</v>
      </c>
      <c r="F12" s="44">
        <v>140.1</v>
      </c>
      <c r="G12" s="44">
        <v>6</v>
      </c>
      <c r="H12" s="44">
        <v>3.4</v>
      </c>
      <c r="I12" s="44">
        <v>7.6</v>
      </c>
      <c r="J12" s="44">
        <v>10.3</v>
      </c>
      <c r="K12" s="44">
        <v>5.9</v>
      </c>
      <c r="L12" s="44"/>
      <c r="M12" s="47"/>
    </row>
    <row r="13" spans="1:15" ht="15" customHeight="1" x14ac:dyDescent="0.25">
      <c r="A13" s="45">
        <v>2019</v>
      </c>
      <c r="B13" s="44">
        <v>52.7</v>
      </c>
      <c r="C13" s="44">
        <v>4.2</v>
      </c>
      <c r="D13" s="44">
        <v>40.200000000000003</v>
      </c>
      <c r="E13" s="44">
        <v>3176.6</v>
      </c>
      <c r="F13" s="44">
        <v>140.30000000000001</v>
      </c>
      <c r="G13" s="44">
        <v>5.5</v>
      </c>
      <c r="H13" s="44">
        <v>3.4</v>
      </c>
      <c r="I13" s="44">
        <v>3.7</v>
      </c>
      <c r="J13" s="44">
        <v>12.1</v>
      </c>
      <c r="K13" s="44">
        <v>4.8</v>
      </c>
      <c r="L13" s="44"/>
      <c r="M13" s="47"/>
    </row>
    <row r="14" spans="1:15" ht="15" customHeight="1" x14ac:dyDescent="0.25">
      <c r="A14" s="45">
        <v>2020</v>
      </c>
      <c r="B14" s="44">
        <v>56.1</v>
      </c>
      <c r="C14" s="44">
        <v>11</v>
      </c>
      <c r="D14" s="44">
        <v>37.200000000000003</v>
      </c>
      <c r="E14" s="44">
        <v>3221.1</v>
      </c>
      <c r="F14" s="44">
        <v>143.80000000000001</v>
      </c>
      <c r="G14" s="44">
        <v>5.0999999999999996</v>
      </c>
      <c r="H14" s="44">
        <v>3.9</v>
      </c>
      <c r="I14" s="44">
        <v>4.0999999999999996</v>
      </c>
      <c r="J14" s="44">
        <v>12.6</v>
      </c>
      <c r="K14" s="44">
        <v>5</v>
      </c>
      <c r="L14" s="44"/>
      <c r="M14" s="47"/>
    </row>
    <row r="15" spans="1:15" ht="15" customHeight="1" x14ac:dyDescent="0.25">
      <c r="A15" s="45">
        <v>2021</v>
      </c>
      <c r="B15" s="44">
        <v>40.4</v>
      </c>
      <c r="C15" s="44">
        <v>4.3</v>
      </c>
      <c r="D15" s="44">
        <v>41</v>
      </c>
      <c r="E15" s="44">
        <v>3223.8</v>
      </c>
      <c r="F15" s="44">
        <v>167.4</v>
      </c>
      <c r="G15" s="44">
        <v>4.8</v>
      </c>
      <c r="H15" s="44">
        <v>2.6</v>
      </c>
      <c r="I15" s="44">
        <v>2</v>
      </c>
      <c r="J15" s="44">
        <v>14</v>
      </c>
      <c r="K15" s="44">
        <v>4.9000000000000004</v>
      </c>
      <c r="L15" s="44"/>
      <c r="M15" s="47"/>
    </row>
    <row r="16" spans="1:15" s="41" customFormat="1" ht="15" customHeight="1" x14ac:dyDescent="0.25">
      <c r="A16" s="45">
        <v>2022</v>
      </c>
      <c r="B16" s="44">
        <v>85.5</v>
      </c>
      <c r="C16" s="44">
        <v>3</v>
      </c>
      <c r="D16" s="44">
        <v>41</v>
      </c>
      <c r="E16" s="44">
        <v>2979</v>
      </c>
      <c r="F16" s="44">
        <v>180.1</v>
      </c>
      <c r="G16" s="44">
        <v>1.9</v>
      </c>
      <c r="H16" s="44">
        <v>2.6</v>
      </c>
      <c r="I16" s="44">
        <v>4.5999999999999996</v>
      </c>
      <c r="J16" s="44">
        <v>15.2</v>
      </c>
      <c r="K16" s="44">
        <v>4</v>
      </c>
      <c r="L16" s="44"/>
      <c r="M16" s="47"/>
      <c r="N16" s="36"/>
      <c r="O16" s="36"/>
    </row>
    <row r="17" spans="1:13" x14ac:dyDescent="0.25">
      <c r="A17" s="46">
        <v>2010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7"/>
    </row>
    <row r="18" spans="1:13" x14ac:dyDescent="0.25">
      <c r="A18" s="45" t="s">
        <v>51</v>
      </c>
      <c r="B18" s="44">
        <v>72.599999999999994</v>
      </c>
      <c r="C18" s="44">
        <v>14.7</v>
      </c>
      <c r="D18" s="44">
        <v>29.6</v>
      </c>
      <c r="E18" s="44">
        <v>1070.0999999999999</v>
      </c>
      <c r="F18" s="44">
        <v>200.9</v>
      </c>
      <c r="G18" s="44">
        <v>2.9</v>
      </c>
      <c r="H18" s="44">
        <v>8.6999999999999993</v>
      </c>
      <c r="I18" s="44">
        <v>17.5</v>
      </c>
      <c r="J18" s="44">
        <v>7.3</v>
      </c>
      <c r="K18" s="44">
        <v>3.4</v>
      </c>
      <c r="L18" s="44"/>
      <c r="M18" s="47"/>
    </row>
    <row r="19" spans="1:13" x14ac:dyDescent="0.25">
      <c r="A19" s="45" t="s">
        <v>52</v>
      </c>
      <c r="B19" s="44">
        <v>93.7</v>
      </c>
      <c r="C19" s="44">
        <v>18.600000000000001</v>
      </c>
      <c r="D19" s="44">
        <v>36.200000000000003</v>
      </c>
      <c r="E19" s="44">
        <v>1770.4</v>
      </c>
      <c r="F19" s="44">
        <v>200</v>
      </c>
      <c r="G19" s="44">
        <v>4.5999999999999996</v>
      </c>
      <c r="H19" s="44">
        <v>9.5</v>
      </c>
      <c r="I19" s="44">
        <v>17.7</v>
      </c>
      <c r="J19" s="44">
        <v>7.1</v>
      </c>
      <c r="K19" s="44">
        <v>9.6</v>
      </c>
      <c r="L19" s="44"/>
      <c r="M19" s="47"/>
    </row>
    <row r="20" spans="1:13" x14ac:dyDescent="0.25">
      <c r="A20" s="45" t="s">
        <v>53</v>
      </c>
      <c r="B20" s="44">
        <v>98.6</v>
      </c>
      <c r="C20" s="44">
        <v>16.600000000000001</v>
      </c>
      <c r="D20" s="44">
        <v>33.799999999999997</v>
      </c>
      <c r="E20" s="44">
        <v>2942.9</v>
      </c>
      <c r="F20" s="44">
        <v>194.5</v>
      </c>
      <c r="G20" s="44">
        <v>4</v>
      </c>
      <c r="H20" s="44">
        <v>8.5</v>
      </c>
      <c r="I20" s="44">
        <v>15.9</v>
      </c>
      <c r="J20" s="44">
        <v>5.6</v>
      </c>
      <c r="K20" s="44">
        <v>11.9</v>
      </c>
      <c r="L20" s="44"/>
      <c r="M20" s="47"/>
    </row>
    <row r="21" spans="1:13" x14ac:dyDescent="0.25">
      <c r="A21" s="45" t="s">
        <v>54</v>
      </c>
      <c r="B21" s="44">
        <v>103</v>
      </c>
      <c r="C21" s="44">
        <v>16.899999999999999</v>
      </c>
      <c r="D21" s="44">
        <v>34.799999999999997</v>
      </c>
      <c r="E21" s="44">
        <v>4133.6000000000004</v>
      </c>
      <c r="F21" s="44">
        <v>192.4</v>
      </c>
      <c r="G21" s="44">
        <v>4.5</v>
      </c>
      <c r="H21" s="44">
        <v>7.9</v>
      </c>
      <c r="I21" s="44">
        <v>18.600000000000001</v>
      </c>
      <c r="J21" s="44">
        <v>4.3</v>
      </c>
      <c r="K21" s="44">
        <v>13.7</v>
      </c>
      <c r="L21" s="44"/>
      <c r="M21" s="47"/>
    </row>
    <row r="22" spans="1:13" x14ac:dyDescent="0.25">
      <c r="A22" s="46">
        <v>2011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7"/>
    </row>
    <row r="23" spans="1:13" x14ac:dyDescent="0.25">
      <c r="A23" s="45" t="s">
        <v>51</v>
      </c>
      <c r="B23" s="44">
        <v>57</v>
      </c>
      <c r="C23" s="44">
        <v>19.399999999999999</v>
      </c>
      <c r="D23" s="44">
        <v>32.799999999999997</v>
      </c>
      <c r="E23" s="44">
        <v>972.7</v>
      </c>
      <c r="F23" s="44">
        <v>188.3</v>
      </c>
      <c r="G23" s="44">
        <v>4.5</v>
      </c>
      <c r="H23" s="44">
        <v>6.6</v>
      </c>
      <c r="I23" s="44">
        <v>16</v>
      </c>
      <c r="J23" s="44">
        <v>3.9</v>
      </c>
      <c r="K23" s="44">
        <v>11.3</v>
      </c>
      <c r="L23" s="44"/>
      <c r="M23" s="47"/>
    </row>
    <row r="24" spans="1:13" x14ac:dyDescent="0.25">
      <c r="A24" s="45" t="s">
        <v>52</v>
      </c>
      <c r="B24" s="44">
        <v>87.3</v>
      </c>
      <c r="C24" s="44">
        <v>19.8</v>
      </c>
      <c r="D24" s="44">
        <v>35.9</v>
      </c>
      <c r="E24" s="44">
        <v>1876.8</v>
      </c>
      <c r="F24" s="44">
        <v>200.9</v>
      </c>
      <c r="G24" s="44">
        <v>5.0999999999999996</v>
      </c>
      <c r="H24" s="44">
        <v>5.5</v>
      </c>
      <c r="I24" s="44">
        <v>12.7</v>
      </c>
      <c r="J24" s="44">
        <v>4.2</v>
      </c>
      <c r="K24" s="44">
        <v>10.3</v>
      </c>
      <c r="L24" s="44"/>
      <c r="M24" s="47"/>
    </row>
    <row r="25" spans="1:13" x14ac:dyDescent="0.25">
      <c r="A25" s="45" t="s">
        <v>53</v>
      </c>
      <c r="B25" s="44">
        <v>266.10000000000002</v>
      </c>
      <c r="C25" s="44">
        <v>20.100000000000001</v>
      </c>
      <c r="D25" s="44">
        <v>36.799999999999997</v>
      </c>
      <c r="E25" s="44">
        <v>2904.2</v>
      </c>
      <c r="F25" s="44">
        <v>204.2</v>
      </c>
      <c r="G25" s="44">
        <v>5.2</v>
      </c>
      <c r="H25" s="44">
        <v>6.1</v>
      </c>
      <c r="I25" s="44">
        <v>11.8</v>
      </c>
      <c r="J25" s="44">
        <v>5.8</v>
      </c>
      <c r="K25" s="44">
        <v>7.3</v>
      </c>
      <c r="L25" s="44"/>
      <c r="M25" s="47"/>
    </row>
    <row r="26" spans="1:13" x14ac:dyDescent="0.25">
      <c r="A26" s="45" t="s">
        <v>54</v>
      </c>
      <c r="B26" s="44">
        <v>276.7</v>
      </c>
      <c r="C26" s="44">
        <v>23.2</v>
      </c>
      <c r="D26" s="44">
        <v>34.299999999999997</v>
      </c>
      <c r="E26" s="44">
        <v>4077.7</v>
      </c>
      <c r="F26" s="44">
        <v>207.9</v>
      </c>
      <c r="G26" s="44">
        <v>4.2</v>
      </c>
      <c r="H26" s="44">
        <v>6.4</v>
      </c>
      <c r="I26" s="44">
        <v>7.9</v>
      </c>
      <c r="J26" s="44">
        <v>7.5</v>
      </c>
      <c r="K26" s="44">
        <v>5.8</v>
      </c>
      <c r="L26" s="44"/>
      <c r="M26" s="47"/>
    </row>
    <row r="27" spans="1:13" x14ac:dyDescent="0.25">
      <c r="A27" s="46">
        <v>2012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7"/>
    </row>
    <row r="28" spans="1:13" ht="15" customHeight="1" x14ac:dyDescent="0.25">
      <c r="A28" s="45" t="s">
        <v>51</v>
      </c>
      <c r="B28" s="44">
        <v>291.7</v>
      </c>
      <c r="C28" s="44">
        <v>21.9</v>
      </c>
      <c r="D28" s="44">
        <v>34.200000000000003</v>
      </c>
      <c r="E28" s="44">
        <v>1032.9000000000001</v>
      </c>
      <c r="F28" s="44">
        <v>214.9</v>
      </c>
      <c r="G28" s="44">
        <v>4.4000000000000004</v>
      </c>
      <c r="H28" s="44">
        <v>5.5</v>
      </c>
      <c r="I28" s="44">
        <v>9.1999999999999993</v>
      </c>
      <c r="J28" s="44">
        <v>7.5</v>
      </c>
      <c r="K28" s="44">
        <v>5.5</v>
      </c>
      <c r="L28" s="44"/>
      <c r="M28" s="47"/>
    </row>
    <row r="29" spans="1:13" ht="15" customHeight="1" x14ac:dyDescent="0.25">
      <c r="A29" s="45" t="s">
        <v>52</v>
      </c>
      <c r="B29" s="44">
        <v>150.9</v>
      </c>
      <c r="C29" s="44">
        <v>21.3</v>
      </c>
      <c r="D29" s="44">
        <v>39.299999999999997</v>
      </c>
      <c r="E29" s="44">
        <v>2089.8000000000002</v>
      </c>
      <c r="F29" s="44">
        <v>215.2</v>
      </c>
      <c r="G29" s="44">
        <v>4.7</v>
      </c>
      <c r="H29" s="44">
        <v>5.8</v>
      </c>
      <c r="I29" s="44">
        <v>8.3000000000000007</v>
      </c>
      <c r="J29" s="44">
        <v>6.7</v>
      </c>
      <c r="K29" s="44">
        <v>2.2000000000000002</v>
      </c>
      <c r="L29" s="44"/>
      <c r="M29" s="47"/>
    </row>
    <row r="30" spans="1:13" ht="15" customHeight="1" x14ac:dyDescent="0.25">
      <c r="A30" s="45" t="s">
        <v>53</v>
      </c>
      <c r="B30" s="44">
        <v>140.9</v>
      </c>
      <c r="C30" s="44">
        <v>22.1</v>
      </c>
      <c r="D30" s="44">
        <v>37.200000000000003</v>
      </c>
      <c r="E30" s="44">
        <v>3090.8</v>
      </c>
      <c r="F30" s="44">
        <v>203.7</v>
      </c>
      <c r="G30" s="44">
        <v>4.0999999999999996</v>
      </c>
      <c r="H30" s="44">
        <v>4.5</v>
      </c>
      <c r="I30" s="44">
        <v>10.199999999999999</v>
      </c>
      <c r="J30" s="44">
        <v>6.9</v>
      </c>
      <c r="K30" s="44">
        <v>2.2000000000000002</v>
      </c>
      <c r="L30" s="44"/>
      <c r="M30" s="47"/>
    </row>
    <row r="31" spans="1:13" ht="15" customHeight="1" x14ac:dyDescent="0.25">
      <c r="A31" s="45" t="s">
        <v>54</v>
      </c>
      <c r="B31" s="44">
        <v>116.4</v>
      </c>
      <c r="C31" s="44">
        <v>18.8</v>
      </c>
      <c r="D31" s="44">
        <v>38.200000000000003</v>
      </c>
      <c r="E31" s="44">
        <v>4133.5</v>
      </c>
      <c r="F31" s="44">
        <v>204</v>
      </c>
      <c r="G31" s="44">
        <v>6.7</v>
      </c>
      <c r="H31" s="44">
        <v>6.1</v>
      </c>
      <c r="I31" s="44">
        <v>12</v>
      </c>
      <c r="J31" s="44">
        <v>6.6</v>
      </c>
      <c r="K31" s="44">
        <v>2.2000000000000002</v>
      </c>
      <c r="L31" s="44"/>
      <c r="M31" s="47"/>
    </row>
    <row r="32" spans="1:13" ht="14.25" customHeight="1" x14ac:dyDescent="0.25">
      <c r="A32" s="46">
        <v>2013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7"/>
    </row>
    <row r="33" spans="1:13" ht="15" customHeight="1" x14ac:dyDescent="0.25">
      <c r="A33" s="45" t="s">
        <v>51</v>
      </c>
      <c r="B33" s="44">
        <v>103.2</v>
      </c>
      <c r="C33" s="44">
        <v>17.5</v>
      </c>
      <c r="D33" s="44">
        <v>36.9</v>
      </c>
      <c r="E33" s="44">
        <v>1067.0999999999999</v>
      </c>
      <c r="F33" s="44">
        <v>198.2</v>
      </c>
      <c r="G33" s="44">
        <v>6.3</v>
      </c>
      <c r="H33" s="44">
        <v>5.4</v>
      </c>
      <c r="I33" s="44">
        <v>12.1</v>
      </c>
      <c r="J33" s="44">
        <v>6.4</v>
      </c>
      <c r="K33" s="44">
        <v>1.5</v>
      </c>
      <c r="L33" s="44"/>
      <c r="M33" s="47"/>
    </row>
    <row r="34" spans="1:13" ht="15" customHeight="1" x14ac:dyDescent="0.25">
      <c r="A34" s="45" t="s">
        <v>52</v>
      </c>
      <c r="B34" s="44">
        <v>115.5</v>
      </c>
      <c r="C34" s="44">
        <v>19.899999999999999</v>
      </c>
      <c r="D34" s="44">
        <v>34.5</v>
      </c>
      <c r="E34" s="44">
        <v>2074.3000000000002</v>
      </c>
      <c r="F34" s="44">
        <v>196.4</v>
      </c>
      <c r="G34" s="44">
        <v>6.4</v>
      </c>
      <c r="H34" s="44">
        <v>8</v>
      </c>
      <c r="I34" s="44">
        <v>16.8</v>
      </c>
      <c r="J34" s="44">
        <v>6.1</v>
      </c>
      <c r="K34" s="44">
        <v>1.4</v>
      </c>
      <c r="L34" s="44"/>
      <c r="M34" s="47"/>
    </row>
    <row r="35" spans="1:13" ht="15" customHeight="1" x14ac:dyDescent="0.25">
      <c r="A35" s="45" t="s">
        <v>53</v>
      </c>
      <c r="B35" s="44">
        <v>11.4</v>
      </c>
      <c r="C35" s="44">
        <v>20.9</v>
      </c>
      <c r="D35" s="44">
        <v>31.7</v>
      </c>
      <c r="E35" s="44">
        <v>3031.6</v>
      </c>
      <c r="F35" s="44">
        <v>193.8</v>
      </c>
      <c r="G35" s="44">
        <v>6.7</v>
      </c>
      <c r="H35" s="44">
        <v>8.8000000000000007</v>
      </c>
      <c r="I35" s="44">
        <v>17.600000000000001</v>
      </c>
      <c r="J35" s="44">
        <v>5.9</v>
      </c>
      <c r="K35" s="44">
        <v>1.4</v>
      </c>
      <c r="L35" s="44"/>
      <c r="M35" s="47"/>
    </row>
    <row r="36" spans="1:13" ht="15" customHeight="1" x14ac:dyDescent="0.25">
      <c r="A36" s="45" t="s">
        <v>54</v>
      </c>
      <c r="B36" s="44">
        <v>112.3</v>
      </c>
      <c r="C36" s="44">
        <v>25.8</v>
      </c>
      <c r="D36" s="44">
        <v>32.9</v>
      </c>
      <c r="E36" s="44">
        <v>4088.7</v>
      </c>
      <c r="F36" s="44">
        <v>189.9</v>
      </c>
      <c r="G36" s="44">
        <v>6.7</v>
      </c>
      <c r="H36" s="44">
        <v>9.1999999999999993</v>
      </c>
      <c r="I36" s="44">
        <v>17.5</v>
      </c>
      <c r="J36" s="44">
        <v>5.5</v>
      </c>
      <c r="K36" s="44">
        <v>1.4</v>
      </c>
      <c r="L36" s="44"/>
      <c r="M36" s="47"/>
    </row>
    <row r="37" spans="1:13" ht="15.75" customHeight="1" x14ac:dyDescent="0.25">
      <c r="A37" s="46">
        <v>2014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7"/>
    </row>
    <row r="38" spans="1:13" ht="15.75" customHeight="1" x14ac:dyDescent="0.25">
      <c r="A38" s="45" t="s">
        <v>51</v>
      </c>
      <c r="B38" s="44">
        <v>121</v>
      </c>
      <c r="C38" s="44">
        <v>22.4</v>
      </c>
      <c r="D38" s="44">
        <v>29.4</v>
      </c>
      <c r="E38" s="44">
        <v>1003</v>
      </c>
      <c r="F38" s="44">
        <v>183.6</v>
      </c>
      <c r="G38" s="44">
        <v>7.1</v>
      </c>
      <c r="H38" s="44">
        <v>9.3000000000000007</v>
      </c>
      <c r="I38" s="44">
        <v>9.6</v>
      </c>
      <c r="J38" s="44">
        <v>5.3</v>
      </c>
      <c r="K38" s="44">
        <v>1.3</v>
      </c>
      <c r="L38" s="44"/>
      <c r="M38" s="47"/>
    </row>
    <row r="39" spans="1:13" ht="15.75" customHeight="1" x14ac:dyDescent="0.25">
      <c r="A39" s="45" t="s">
        <v>52</v>
      </c>
      <c r="B39" s="44">
        <v>135</v>
      </c>
      <c r="C39" s="44">
        <v>21.2</v>
      </c>
      <c r="D39" s="44">
        <v>31.3</v>
      </c>
      <c r="E39" s="44">
        <v>1958.8</v>
      </c>
      <c r="F39" s="44">
        <v>179.6</v>
      </c>
      <c r="G39" s="44">
        <v>5.8</v>
      </c>
      <c r="H39" s="44">
        <v>8.3000000000000007</v>
      </c>
      <c r="I39" s="44">
        <v>4.7</v>
      </c>
      <c r="J39" s="44">
        <v>5.2</v>
      </c>
      <c r="K39" s="44">
        <v>1.1000000000000001</v>
      </c>
      <c r="L39" s="44"/>
      <c r="M39" s="47"/>
    </row>
    <row r="40" spans="1:13" ht="15.75" customHeight="1" x14ac:dyDescent="0.25">
      <c r="A40" s="45" t="s">
        <v>53</v>
      </c>
      <c r="B40" s="44">
        <v>123.6</v>
      </c>
      <c r="C40" s="44">
        <v>19.399999999999999</v>
      </c>
      <c r="D40" s="44">
        <v>31.7</v>
      </c>
      <c r="E40" s="44">
        <v>2891.4</v>
      </c>
      <c r="F40" s="44">
        <v>175.5</v>
      </c>
      <c r="G40" s="44">
        <v>5.0999999999999996</v>
      </c>
      <c r="H40" s="44">
        <v>7.8</v>
      </c>
      <c r="I40" s="44">
        <v>3.7</v>
      </c>
      <c r="J40" s="44">
        <v>5.0999999999999996</v>
      </c>
      <c r="K40" s="44">
        <v>4.3</v>
      </c>
      <c r="L40" s="44"/>
      <c r="M40" s="47"/>
    </row>
    <row r="41" spans="1:13" ht="15.75" customHeight="1" x14ac:dyDescent="0.25">
      <c r="A41" s="45" t="s">
        <v>54</v>
      </c>
      <c r="B41" s="44">
        <v>133.69999999999999</v>
      </c>
      <c r="C41" s="44">
        <v>9</v>
      </c>
      <c r="D41" s="44">
        <v>29.7</v>
      </c>
      <c r="E41" s="44">
        <v>3757.1</v>
      </c>
      <c r="F41" s="44">
        <v>168.4</v>
      </c>
      <c r="G41" s="44">
        <v>5</v>
      </c>
      <c r="H41" s="44">
        <v>6.1</v>
      </c>
      <c r="I41" s="44">
        <v>3.7</v>
      </c>
      <c r="J41" s="44">
        <v>4.8</v>
      </c>
      <c r="K41" s="44">
        <v>4</v>
      </c>
      <c r="L41" s="44"/>
      <c r="M41" s="47"/>
    </row>
    <row r="42" spans="1:13" ht="15.75" customHeight="1" x14ac:dyDescent="0.25">
      <c r="A42" s="46">
        <v>2015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7"/>
    </row>
    <row r="43" spans="1:13" ht="15.75" customHeight="1" x14ac:dyDescent="0.25">
      <c r="A43" s="45" t="s">
        <v>51</v>
      </c>
      <c r="B43" s="44">
        <v>137.80000000000001</v>
      </c>
      <c r="C43" s="44">
        <v>8.6999999999999993</v>
      </c>
      <c r="D43" s="44">
        <v>32</v>
      </c>
      <c r="E43" s="44">
        <v>967.1</v>
      </c>
      <c r="F43" s="44">
        <v>166.8</v>
      </c>
      <c r="G43" s="44">
        <v>5.0999999999999996</v>
      </c>
      <c r="H43" s="44">
        <v>7.1</v>
      </c>
      <c r="I43" s="44">
        <v>6</v>
      </c>
      <c r="J43" s="44">
        <v>4.8</v>
      </c>
      <c r="K43" s="44">
        <v>4</v>
      </c>
      <c r="L43" s="44"/>
      <c r="M43" s="47"/>
    </row>
    <row r="44" spans="1:13" ht="14.25" customHeight="1" x14ac:dyDescent="0.25">
      <c r="A44" s="45" t="s">
        <v>52</v>
      </c>
      <c r="B44" s="44">
        <v>147.9</v>
      </c>
      <c r="C44" s="44">
        <v>8.9</v>
      </c>
      <c r="D44" s="44">
        <v>31.6</v>
      </c>
      <c r="E44" s="44">
        <v>1932.3</v>
      </c>
      <c r="F44" s="44">
        <v>171.9</v>
      </c>
      <c r="G44" s="44">
        <v>5</v>
      </c>
      <c r="H44" s="44">
        <v>8.6999999999999993</v>
      </c>
      <c r="I44" s="44">
        <v>7.5</v>
      </c>
      <c r="J44" s="44">
        <v>4.7</v>
      </c>
      <c r="K44" s="44">
        <v>4.8</v>
      </c>
      <c r="L44" s="44"/>
      <c r="M44" s="47"/>
    </row>
    <row r="45" spans="1:13" ht="14.25" customHeight="1" x14ac:dyDescent="0.25">
      <c r="A45" s="45" t="s">
        <v>53</v>
      </c>
      <c r="B45" s="44">
        <v>131</v>
      </c>
      <c r="C45" s="44">
        <v>9.6999999999999993</v>
      </c>
      <c r="D45" s="44">
        <v>32</v>
      </c>
      <c r="E45" s="44">
        <v>2762.8</v>
      </c>
      <c r="F45" s="44">
        <v>161.69999999999999</v>
      </c>
      <c r="G45" s="44">
        <v>5.8</v>
      </c>
      <c r="H45" s="44">
        <v>7</v>
      </c>
      <c r="I45" s="44">
        <v>3.9</v>
      </c>
      <c r="J45" s="44">
        <v>4.4000000000000004</v>
      </c>
      <c r="K45" s="44">
        <v>5.4</v>
      </c>
      <c r="L45" s="44"/>
      <c r="M45" s="47"/>
    </row>
    <row r="46" spans="1:13" ht="15.75" customHeight="1" x14ac:dyDescent="0.25">
      <c r="A46" s="45" t="s">
        <v>54</v>
      </c>
      <c r="B46" s="44">
        <v>140.5</v>
      </c>
      <c r="C46" s="44">
        <v>8.6999999999999993</v>
      </c>
      <c r="D46" s="44">
        <v>30.2</v>
      </c>
      <c r="E46" s="44">
        <v>3473.9</v>
      </c>
      <c r="F46" s="44">
        <v>159.5</v>
      </c>
      <c r="G46" s="44">
        <v>5.6</v>
      </c>
      <c r="H46" s="44">
        <v>6.1</v>
      </c>
      <c r="I46" s="44">
        <v>3.7</v>
      </c>
      <c r="J46" s="44">
        <v>4.3</v>
      </c>
      <c r="K46" s="44">
        <v>5.0999999999999996</v>
      </c>
      <c r="L46" s="44"/>
      <c r="M46" s="47"/>
    </row>
    <row r="47" spans="1:13" ht="15.75" customHeight="1" x14ac:dyDescent="0.25">
      <c r="A47" s="46">
        <v>2016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7"/>
    </row>
    <row r="48" spans="1:13" ht="15" customHeight="1" x14ac:dyDescent="0.25">
      <c r="A48" s="45" t="s">
        <v>51</v>
      </c>
      <c r="B48" s="44">
        <v>118.6</v>
      </c>
      <c r="C48" s="44">
        <v>7.7</v>
      </c>
      <c r="D48" s="44">
        <v>36.4</v>
      </c>
      <c r="E48" s="44">
        <v>873.6</v>
      </c>
      <c r="F48" s="44">
        <v>156.80000000000001</v>
      </c>
      <c r="G48" s="44">
        <v>5.8</v>
      </c>
      <c r="H48" s="44">
        <v>5.5</v>
      </c>
      <c r="I48" s="44">
        <v>6.9</v>
      </c>
      <c r="J48" s="44">
        <v>4.3</v>
      </c>
      <c r="K48" s="44">
        <v>5.6</v>
      </c>
      <c r="L48" s="44"/>
      <c r="M48" s="47"/>
    </row>
    <row r="49" spans="1:13" ht="15" customHeight="1" x14ac:dyDescent="0.25">
      <c r="A49" s="45" t="s">
        <v>52</v>
      </c>
      <c r="B49" s="44">
        <v>118.6</v>
      </c>
      <c r="C49" s="44">
        <v>7.7</v>
      </c>
      <c r="D49" s="44">
        <v>34.299999999999997</v>
      </c>
      <c r="E49" s="44">
        <v>1775.8</v>
      </c>
      <c r="F49" s="44">
        <v>158.19999999999999</v>
      </c>
      <c r="G49" s="44">
        <v>5.0999999999999996</v>
      </c>
      <c r="H49" s="44">
        <v>6.7</v>
      </c>
      <c r="I49" s="44">
        <v>2.8</v>
      </c>
      <c r="J49" s="44">
        <v>2.6</v>
      </c>
      <c r="K49" s="44">
        <v>6.4</v>
      </c>
      <c r="L49" s="44"/>
      <c r="M49" s="47"/>
    </row>
    <row r="50" spans="1:13" ht="16.5" customHeight="1" x14ac:dyDescent="0.25">
      <c r="A50" s="45" t="s">
        <v>53</v>
      </c>
      <c r="B50" s="44">
        <v>113</v>
      </c>
      <c r="C50" s="44">
        <v>8.8000000000000007</v>
      </c>
      <c r="D50" s="44">
        <v>30.7</v>
      </c>
      <c r="E50" s="44">
        <v>2687.9</v>
      </c>
      <c r="F50" s="44">
        <v>155.69999999999999</v>
      </c>
      <c r="G50" s="44">
        <v>8</v>
      </c>
      <c r="H50" s="44">
        <v>6.8</v>
      </c>
      <c r="I50" s="44">
        <v>5.8</v>
      </c>
      <c r="J50" s="44">
        <v>7.3</v>
      </c>
      <c r="K50" s="44">
        <v>3.3</v>
      </c>
      <c r="L50" s="44"/>
      <c r="M50" s="47"/>
    </row>
    <row r="51" spans="1:13" ht="15" customHeight="1" x14ac:dyDescent="0.25">
      <c r="A51" s="45" t="s">
        <v>54</v>
      </c>
      <c r="B51" s="44">
        <v>105</v>
      </c>
      <c r="C51" s="44">
        <v>4.2</v>
      </c>
      <c r="D51" s="44">
        <v>34.5</v>
      </c>
      <c r="E51" s="44">
        <v>2901.7</v>
      </c>
      <c r="F51" s="44">
        <v>157.9</v>
      </c>
      <c r="G51" s="44">
        <v>8.1</v>
      </c>
      <c r="H51" s="44">
        <v>5</v>
      </c>
      <c r="I51" s="44">
        <v>6.9</v>
      </c>
      <c r="J51" s="44">
        <v>10.1</v>
      </c>
      <c r="K51" s="44">
        <v>1</v>
      </c>
      <c r="L51" s="44"/>
      <c r="M51" s="47"/>
    </row>
    <row r="52" spans="1:13" ht="15.75" customHeight="1" x14ac:dyDescent="0.25">
      <c r="A52" s="46">
        <v>2017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7"/>
    </row>
    <row r="53" spans="1:13" ht="17.25" customHeight="1" x14ac:dyDescent="0.25">
      <c r="A53" s="45" t="s">
        <v>51</v>
      </c>
      <c r="B53" s="44">
        <v>102.7</v>
      </c>
      <c r="C53" s="44">
        <v>12.2</v>
      </c>
      <c r="D53" s="44">
        <v>32</v>
      </c>
      <c r="E53" s="44">
        <v>1119.7</v>
      </c>
      <c r="F53" s="44">
        <v>159.4</v>
      </c>
      <c r="G53" s="44">
        <v>5</v>
      </c>
      <c r="H53" s="44">
        <v>4.4000000000000004</v>
      </c>
      <c r="I53" s="44">
        <v>0.4</v>
      </c>
      <c r="J53" s="44">
        <v>11.1</v>
      </c>
      <c r="K53" s="44">
        <v>3.5</v>
      </c>
      <c r="L53" s="44"/>
      <c r="M53" s="47"/>
    </row>
    <row r="54" spans="1:13" ht="16.5" customHeight="1" x14ac:dyDescent="0.25">
      <c r="A54" s="45" t="s">
        <v>52</v>
      </c>
      <c r="B54" s="44">
        <v>103.3</v>
      </c>
      <c r="C54" s="44">
        <v>10.4</v>
      </c>
      <c r="D54" s="44">
        <v>33.9</v>
      </c>
      <c r="E54" s="44">
        <v>2052.1</v>
      </c>
      <c r="F54" s="44">
        <v>156.69999999999999</v>
      </c>
      <c r="G54" s="44">
        <v>5.0999999999999996</v>
      </c>
      <c r="H54" s="44">
        <v>4.3</v>
      </c>
      <c r="I54" s="44">
        <v>1.9</v>
      </c>
      <c r="J54" s="44">
        <v>11.7</v>
      </c>
      <c r="K54" s="44">
        <v>3.5</v>
      </c>
      <c r="L54" s="44"/>
      <c r="M54" s="47"/>
    </row>
    <row r="55" spans="1:13" ht="17.25" customHeight="1" x14ac:dyDescent="0.25">
      <c r="A55" s="45" t="s">
        <v>53</v>
      </c>
      <c r="B55" s="44">
        <v>102.8</v>
      </c>
      <c r="C55" s="44">
        <v>9.5</v>
      </c>
      <c r="D55" s="44">
        <v>31.5</v>
      </c>
      <c r="E55" s="44">
        <v>2941.6</v>
      </c>
      <c r="F55" s="44">
        <v>157.19999999999999</v>
      </c>
      <c r="G55" s="44">
        <v>5.0999999999999996</v>
      </c>
      <c r="H55" s="44">
        <v>4.3</v>
      </c>
      <c r="I55" s="44">
        <v>-0.4</v>
      </c>
      <c r="J55" s="44">
        <v>10.6</v>
      </c>
      <c r="K55" s="44">
        <v>3.4</v>
      </c>
      <c r="L55" s="44"/>
      <c r="M55" s="47"/>
    </row>
    <row r="56" spans="1:13" ht="16.5" customHeight="1" x14ac:dyDescent="0.25">
      <c r="A56" s="45" t="s">
        <v>54</v>
      </c>
      <c r="B56" s="44">
        <v>92.4</v>
      </c>
      <c r="C56" s="44">
        <v>3.7</v>
      </c>
      <c r="D56" s="44">
        <v>35.5</v>
      </c>
      <c r="E56" s="44">
        <v>3080.5</v>
      </c>
      <c r="F56" s="44">
        <v>152.1</v>
      </c>
      <c r="G56" s="44">
        <v>5.2</v>
      </c>
      <c r="H56" s="44">
        <v>4</v>
      </c>
      <c r="I56" s="44">
        <v>-3.7</v>
      </c>
      <c r="J56" s="44">
        <v>10.8</v>
      </c>
      <c r="K56" s="44">
        <v>3</v>
      </c>
      <c r="L56" s="44"/>
      <c r="M56" s="47"/>
    </row>
    <row r="57" spans="1:13" ht="16.5" customHeight="1" x14ac:dyDescent="0.25">
      <c r="A57" s="46">
        <v>2018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7"/>
    </row>
    <row r="58" spans="1:13" ht="15" customHeight="1" x14ac:dyDescent="0.25">
      <c r="A58" s="45" t="s">
        <v>51</v>
      </c>
      <c r="B58" s="44">
        <v>96.3</v>
      </c>
      <c r="C58" s="44">
        <v>12</v>
      </c>
      <c r="D58" s="44">
        <v>37.5</v>
      </c>
      <c r="E58" s="44">
        <v>1102.8</v>
      </c>
      <c r="F58" s="44">
        <v>148.69999999999999</v>
      </c>
      <c r="G58" s="44">
        <v>5.3</v>
      </c>
      <c r="H58" s="44">
        <v>3.9</v>
      </c>
      <c r="I58" s="44">
        <v>3.1</v>
      </c>
      <c r="J58" s="44">
        <v>11.6</v>
      </c>
      <c r="K58" s="44">
        <v>2.7</v>
      </c>
      <c r="L58" s="44"/>
      <c r="M58" s="47"/>
    </row>
    <row r="59" spans="1:13" ht="15" customHeight="1" x14ac:dyDescent="0.25">
      <c r="A59" s="45" t="s">
        <v>52</v>
      </c>
      <c r="B59" s="44">
        <v>86.3</v>
      </c>
      <c r="C59" s="44">
        <v>10.3</v>
      </c>
      <c r="D59" s="44">
        <v>37.6</v>
      </c>
      <c r="E59" s="44">
        <v>1973.5</v>
      </c>
      <c r="F59" s="44">
        <v>145.30000000000001</v>
      </c>
      <c r="G59" s="44">
        <v>5.2</v>
      </c>
      <c r="H59" s="44">
        <v>3.5</v>
      </c>
      <c r="I59" s="44">
        <v>6.4</v>
      </c>
      <c r="J59" s="44">
        <v>11.7</v>
      </c>
      <c r="K59" s="44">
        <v>4.5999999999999996</v>
      </c>
      <c r="L59" s="44"/>
      <c r="M59" s="47"/>
    </row>
    <row r="60" spans="1:13" ht="14.25" customHeight="1" x14ac:dyDescent="0.25">
      <c r="A60" s="45" t="s">
        <v>53</v>
      </c>
      <c r="B60" s="44">
        <v>85.1</v>
      </c>
      <c r="C60" s="44">
        <v>9.6</v>
      </c>
      <c r="D60" s="44">
        <v>31</v>
      </c>
      <c r="E60" s="44">
        <v>2837.1</v>
      </c>
      <c r="F60" s="44">
        <v>139.19999999999999</v>
      </c>
      <c r="G60" s="44">
        <v>6.5</v>
      </c>
      <c r="H60" s="44">
        <v>3.1</v>
      </c>
      <c r="I60" s="44">
        <v>8.4</v>
      </c>
      <c r="J60" s="44">
        <v>11.8</v>
      </c>
      <c r="K60" s="44">
        <v>4.5</v>
      </c>
      <c r="L60" s="44"/>
      <c r="M60" s="47"/>
    </row>
    <row r="61" spans="1:13" ht="13.5" customHeight="1" x14ac:dyDescent="0.25">
      <c r="A61" s="45" t="s">
        <v>54</v>
      </c>
      <c r="B61" s="44">
        <v>86.6</v>
      </c>
      <c r="C61" s="44">
        <v>4</v>
      </c>
      <c r="D61" s="44">
        <v>34.299999999999997</v>
      </c>
      <c r="E61" s="44">
        <v>3092.5</v>
      </c>
      <c r="F61" s="44">
        <v>140.1</v>
      </c>
      <c r="G61" s="44">
        <v>6</v>
      </c>
      <c r="H61" s="44">
        <v>3.4</v>
      </c>
      <c r="I61" s="44">
        <v>7.6</v>
      </c>
      <c r="J61" s="44">
        <v>10.3</v>
      </c>
      <c r="K61" s="44">
        <v>5.9</v>
      </c>
      <c r="L61" s="44"/>
      <c r="M61" s="47"/>
    </row>
    <row r="62" spans="1:13" ht="13.5" customHeight="1" x14ac:dyDescent="0.25">
      <c r="A62" s="46">
        <v>2019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7"/>
    </row>
    <row r="63" spans="1:13" ht="15" customHeight="1" x14ac:dyDescent="0.25">
      <c r="A63" s="45" t="s">
        <v>51</v>
      </c>
      <c r="B63" s="44">
        <v>62.6</v>
      </c>
      <c r="C63" s="44">
        <v>11.9</v>
      </c>
      <c r="D63" s="44">
        <v>37.5</v>
      </c>
      <c r="E63" s="44">
        <v>1026.0999999999999</v>
      </c>
      <c r="F63" s="44">
        <v>137.5</v>
      </c>
      <c r="G63" s="44">
        <v>6</v>
      </c>
      <c r="H63" s="44">
        <v>3.1</v>
      </c>
      <c r="I63" s="44">
        <v>6.1</v>
      </c>
      <c r="J63" s="44">
        <v>10.6</v>
      </c>
      <c r="K63" s="44">
        <v>5.6</v>
      </c>
      <c r="L63" s="44"/>
      <c r="M63" s="47"/>
    </row>
    <row r="64" spans="1:13" ht="15" customHeight="1" x14ac:dyDescent="0.25">
      <c r="A64" s="45" t="s">
        <v>52</v>
      </c>
      <c r="B64" s="44">
        <v>64.7</v>
      </c>
      <c r="C64" s="44">
        <v>10.199999999999999</v>
      </c>
      <c r="D64" s="44">
        <v>38.9</v>
      </c>
      <c r="E64" s="44">
        <v>1874.8</v>
      </c>
      <c r="F64" s="44">
        <v>137</v>
      </c>
      <c r="G64" s="44">
        <v>5.9</v>
      </c>
      <c r="H64" s="44">
        <v>3.1</v>
      </c>
      <c r="I64" s="44">
        <v>2.6</v>
      </c>
      <c r="J64" s="44">
        <v>11</v>
      </c>
      <c r="K64" s="44">
        <v>5.2</v>
      </c>
      <c r="L64" s="44"/>
      <c r="M64" s="47"/>
    </row>
    <row r="65" spans="1:13" ht="15" customHeight="1" x14ac:dyDescent="0.25">
      <c r="A65" s="45" t="s">
        <v>53</v>
      </c>
      <c r="B65" s="44">
        <v>59.7</v>
      </c>
      <c r="C65" s="44">
        <v>9.6</v>
      </c>
      <c r="D65" s="44">
        <v>33.6</v>
      </c>
      <c r="E65" s="44">
        <v>2801.1</v>
      </c>
      <c r="F65" s="44">
        <v>136.69999999999999</v>
      </c>
      <c r="G65" s="44">
        <v>5.7</v>
      </c>
      <c r="H65" s="44">
        <v>3.1</v>
      </c>
      <c r="I65" s="44">
        <v>2.4</v>
      </c>
      <c r="J65" s="44">
        <v>11.5</v>
      </c>
      <c r="K65" s="44">
        <v>4.7</v>
      </c>
      <c r="L65" s="44"/>
      <c r="M65" s="47"/>
    </row>
    <row r="66" spans="1:13" ht="15" customHeight="1" x14ac:dyDescent="0.25">
      <c r="A66" s="45" t="s">
        <v>54</v>
      </c>
      <c r="B66" s="44">
        <v>52.7</v>
      </c>
      <c r="C66" s="44">
        <v>4.2</v>
      </c>
      <c r="D66" s="44">
        <v>40.200000000000003</v>
      </c>
      <c r="E66" s="44">
        <v>3176.6</v>
      </c>
      <c r="F66" s="44">
        <v>140.30000000000001</v>
      </c>
      <c r="G66" s="44">
        <v>5.5</v>
      </c>
      <c r="H66" s="44">
        <v>3.4</v>
      </c>
      <c r="I66" s="44">
        <v>3.7</v>
      </c>
      <c r="J66" s="44">
        <v>12.1</v>
      </c>
      <c r="K66" s="44">
        <v>4.8</v>
      </c>
      <c r="L66" s="44"/>
      <c r="M66" s="47"/>
    </row>
    <row r="67" spans="1:13" x14ac:dyDescent="0.25">
      <c r="A67" s="46">
        <v>2020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7"/>
    </row>
    <row r="68" spans="1:13" x14ac:dyDescent="0.25">
      <c r="A68" s="45" t="s">
        <v>51</v>
      </c>
      <c r="B68" s="44">
        <v>50.4</v>
      </c>
      <c r="C68" s="44">
        <v>12.3</v>
      </c>
      <c r="D68" s="44">
        <v>33.6</v>
      </c>
      <c r="E68" s="44">
        <v>1023.5</v>
      </c>
      <c r="F68" s="44">
        <v>137.9</v>
      </c>
      <c r="G68" s="44">
        <v>5.8</v>
      </c>
      <c r="H68" s="44">
        <v>3.8</v>
      </c>
      <c r="I68" s="44">
        <v>-3.1</v>
      </c>
      <c r="J68" s="44">
        <v>12</v>
      </c>
      <c r="K68" s="44">
        <v>4.7</v>
      </c>
      <c r="L68" s="44"/>
      <c r="M68" s="47"/>
    </row>
    <row r="69" spans="1:13" x14ac:dyDescent="0.25">
      <c r="A69" s="45" t="s">
        <v>52</v>
      </c>
      <c r="B69" s="44">
        <v>56.1</v>
      </c>
      <c r="C69" s="44">
        <v>11</v>
      </c>
      <c r="D69" s="44">
        <v>37.200000000000003</v>
      </c>
      <c r="E69" s="44">
        <v>1876.1</v>
      </c>
      <c r="F69" s="44">
        <v>143.80000000000001</v>
      </c>
      <c r="G69" s="44">
        <v>5.0999999999999996</v>
      </c>
      <c r="H69" s="44">
        <v>3.9</v>
      </c>
      <c r="I69" s="44">
        <v>7.3</v>
      </c>
      <c r="J69" s="44">
        <v>12.6</v>
      </c>
      <c r="K69" s="44">
        <v>5</v>
      </c>
      <c r="L69" s="44"/>
      <c r="M69" s="47"/>
    </row>
    <row r="70" spans="1:13" x14ac:dyDescent="0.25">
      <c r="A70" s="45" t="s">
        <v>53</v>
      </c>
      <c r="B70" s="44">
        <v>55.8</v>
      </c>
      <c r="C70" s="44">
        <v>10</v>
      </c>
      <c r="D70" s="44">
        <v>36.799999999999997</v>
      </c>
      <c r="E70" s="44">
        <v>2745.1</v>
      </c>
      <c r="F70" s="44">
        <v>143.6</v>
      </c>
      <c r="G70" s="44">
        <v>4.7</v>
      </c>
      <c r="H70" s="44">
        <v>3.2</v>
      </c>
      <c r="I70" s="44">
        <v>5.4</v>
      </c>
      <c r="J70" s="44">
        <v>13.1</v>
      </c>
      <c r="K70" s="44">
        <v>4.8</v>
      </c>
      <c r="L70" s="44"/>
      <c r="M70" s="47"/>
    </row>
    <row r="71" spans="1:13" x14ac:dyDescent="0.25">
      <c r="A71" s="45" t="s">
        <v>54</v>
      </c>
      <c r="B71" s="44">
        <v>43.2</v>
      </c>
      <c r="C71" s="44">
        <v>4</v>
      </c>
      <c r="D71" s="44">
        <v>41.4</v>
      </c>
      <c r="E71" s="44">
        <v>3221.1</v>
      </c>
      <c r="F71" s="44">
        <v>152.4</v>
      </c>
      <c r="G71" s="44">
        <v>4.7</v>
      </c>
      <c r="H71" s="44">
        <v>2.9</v>
      </c>
      <c r="I71" s="44">
        <v>4.0999999999999996</v>
      </c>
      <c r="J71" s="44">
        <v>13.6</v>
      </c>
      <c r="K71" s="44">
        <v>5</v>
      </c>
      <c r="L71" s="44"/>
      <c r="M71" s="47"/>
    </row>
    <row r="72" spans="1:13" x14ac:dyDescent="0.25">
      <c r="A72" s="46">
        <v>2021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7"/>
    </row>
    <row r="73" spans="1:13" x14ac:dyDescent="0.25">
      <c r="A73" s="45" t="s">
        <v>51</v>
      </c>
      <c r="B73" s="44">
        <v>42.1</v>
      </c>
      <c r="C73" s="44">
        <v>12.2</v>
      </c>
      <c r="D73" s="44">
        <v>39.1</v>
      </c>
      <c r="E73" s="44">
        <v>908.4</v>
      </c>
      <c r="F73" s="44">
        <v>154.5</v>
      </c>
      <c r="G73" s="44">
        <v>4.5999999999999996</v>
      </c>
      <c r="H73" s="44">
        <v>2.2999999999999998</v>
      </c>
      <c r="I73" s="44">
        <v>9.9</v>
      </c>
      <c r="J73" s="44">
        <v>13.7</v>
      </c>
      <c r="K73" s="44">
        <v>5</v>
      </c>
      <c r="L73" s="44"/>
      <c r="M73" s="47"/>
    </row>
    <row r="74" spans="1:13" x14ac:dyDescent="0.25">
      <c r="A74" s="45" t="s">
        <v>52</v>
      </c>
      <c r="B74" s="44">
        <v>52.8</v>
      </c>
      <c r="C74" s="44">
        <v>10.4</v>
      </c>
      <c r="D74" s="44">
        <v>37.799999999999997</v>
      </c>
      <c r="E74" s="44">
        <v>1796.3</v>
      </c>
      <c r="F74" s="44">
        <v>162.9</v>
      </c>
      <c r="G74" s="44">
        <v>4.5999999999999996</v>
      </c>
      <c r="H74" s="44">
        <v>2.6</v>
      </c>
      <c r="I74" s="44">
        <v>-0.1</v>
      </c>
      <c r="J74" s="44">
        <v>13.7</v>
      </c>
      <c r="K74" s="44">
        <v>4.9000000000000004</v>
      </c>
      <c r="L74" s="44"/>
      <c r="M74" s="47"/>
    </row>
    <row r="75" spans="1:13" x14ac:dyDescent="0.25">
      <c r="A75" s="45" t="s">
        <v>53</v>
      </c>
      <c r="B75" s="44">
        <v>46.7</v>
      </c>
      <c r="C75" s="44">
        <v>10</v>
      </c>
      <c r="D75" s="44">
        <v>38.4</v>
      </c>
      <c r="E75" s="44">
        <v>2618.1</v>
      </c>
      <c r="F75" s="44">
        <v>162.5</v>
      </c>
      <c r="G75" s="44">
        <v>4.5</v>
      </c>
      <c r="H75" s="44">
        <v>3.8</v>
      </c>
      <c r="I75" s="44">
        <v>0.3</v>
      </c>
      <c r="J75" s="44">
        <v>14</v>
      </c>
      <c r="K75" s="44">
        <v>4.5999999999999996</v>
      </c>
      <c r="L75" s="44"/>
      <c r="M75" s="47"/>
    </row>
    <row r="76" spans="1:13" x14ac:dyDescent="0.25">
      <c r="A76" s="45" t="s">
        <v>54</v>
      </c>
      <c r="B76" s="44">
        <v>40.4</v>
      </c>
      <c r="C76" s="44">
        <v>4.3</v>
      </c>
      <c r="D76" s="44">
        <v>41</v>
      </c>
      <c r="E76" s="44">
        <v>3223.8</v>
      </c>
      <c r="F76" s="44">
        <v>179.5</v>
      </c>
      <c r="G76" s="44">
        <v>4.8</v>
      </c>
      <c r="H76" s="44">
        <v>2.6</v>
      </c>
      <c r="I76" s="44">
        <v>2</v>
      </c>
      <c r="J76" s="44">
        <v>14</v>
      </c>
      <c r="K76" s="44">
        <v>4.9000000000000004</v>
      </c>
      <c r="L76" s="44"/>
      <c r="M76" s="47"/>
    </row>
    <row r="77" spans="1:13" x14ac:dyDescent="0.25">
      <c r="A77" s="46">
        <v>2022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7"/>
    </row>
    <row r="78" spans="1:13" x14ac:dyDescent="0.25">
      <c r="A78" s="45" t="s">
        <v>51</v>
      </c>
      <c r="B78" s="44">
        <v>58.6</v>
      </c>
      <c r="C78" s="44">
        <v>13.7</v>
      </c>
      <c r="D78" s="44">
        <v>39.4</v>
      </c>
      <c r="E78" s="44">
        <v>947.7</v>
      </c>
      <c r="F78" s="44">
        <v>173.9</v>
      </c>
      <c r="G78" s="44">
        <v>4.2</v>
      </c>
      <c r="H78" s="44">
        <v>2.9</v>
      </c>
      <c r="I78" s="44">
        <v>3.9</v>
      </c>
      <c r="J78" s="44">
        <v>13.6</v>
      </c>
      <c r="K78" s="44">
        <v>6.1</v>
      </c>
      <c r="L78" s="44"/>
      <c r="M78" s="47"/>
    </row>
    <row r="79" spans="1:13" x14ac:dyDescent="0.25">
      <c r="A79" s="45" t="s">
        <v>52</v>
      </c>
      <c r="B79" s="44">
        <v>48.9</v>
      </c>
      <c r="C79" s="44">
        <v>11.3</v>
      </c>
      <c r="D79" s="44">
        <v>40.700000000000003</v>
      </c>
      <c r="E79" s="44">
        <v>1842.7</v>
      </c>
      <c r="F79" s="44">
        <v>174.9</v>
      </c>
      <c r="G79" s="44">
        <v>4.2</v>
      </c>
      <c r="H79" s="44">
        <v>2.5</v>
      </c>
      <c r="I79" s="44">
        <v>2.2000000000000002</v>
      </c>
      <c r="J79" s="44">
        <v>15.3</v>
      </c>
      <c r="K79" s="44">
        <v>4.4000000000000004</v>
      </c>
      <c r="L79" s="44"/>
      <c r="M79" s="47"/>
    </row>
    <row r="80" spans="1:13" x14ac:dyDescent="0.25">
      <c r="A80" s="45" t="s">
        <v>53</v>
      </c>
      <c r="B80" s="44">
        <v>59.5</v>
      </c>
      <c r="C80" s="44">
        <v>10.9</v>
      </c>
      <c r="D80" s="44">
        <v>39.799999999999997</v>
      </c>
      <c r="E80" s="44">
        <v>2712</v>
      </c>
      <c r="F80" s="44">
        <v>179.1</v>
      </c>
      <c r="G80" s="44">
        <v>2.8</v>
      </c>
      <c r="H80" s="44">
        <v>3</v>
      </c>
      <c r="I80" s="44">
        <v>6.2</v>
      </c>
      <c r="J80" s="44">
        <v>15.3</v>
      </c>
      <c r="K80" s="44">
        <v>4.2</v>
      </c>
      <c r="L80" s="44"/>
      <c r="M80" s="47"/>
    </row>
    <row r="81" spans="1:15" x14ac:dyDescent="0.25">
      <c r="A81" s="45" t="s">
        <v>54</v>
      </c>
      <c r="B81" s="44">
        <v>85.5</v>
      </c>
      <c r="C81" s="44">
        <v>3</v>
      </c>
      <c r="D81" s="44">
        <v>41</v>
      </c>
      <c r="E81" s="44">
        <v>2979</v>
      </c>
      <c r="F81" s="44">
        <v>193.8</v>
      </c>
      <c r="G81" s="44">
        <v>1.9</v>
      </c>
      <c r="H81" s="44">
        <v>2.6</v>
      </c>
      <c r="I81" s="44">
        <v>4.5999999999999996</v>
      </c>
      <c r="J81" s="44">
        <v>15.2</v>
      </c>
      <c r="K81" s="44">
        <v>4</v>
      </c>
      <c r="L81" s="44"/>
      <c r="M81" s="47"/>
    </row>
    <row r="82" spans="1:15" s="43" customFormat="1" x14ac:dyDescent="0.25">
      <c r="A82" s="46">
        <v>2023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7"/>
      <c r="N82" s="36"/>
      <c r="O82" s="36"/>
    </row>
    <row r="83" spans="1:15" x14ac:dyDescent="0.25">
      <c r="A83" s="45" t="s">
        <v>51</v>
      </c>
      <c r="B83" s="44">
        <v>52.4</v>
      </c>
      <c r="C83" s="44">
        <v>12.9</v>
      </c>
      <c r="D83" s="44">
        <v>33.9</v>
      </c>
      <c r="E83" s="44"/>
      <c r="F83" s="44">
        <v>173.3</v>
      </c>
      <c r="G83" s="44">
        <v>2.7</v>
      </c>
      <c r="H83" s="44">
        <v>2.5</v>
      </c>
      <c r="I83" s="44"/>
      <c r="J83" s="43">
        <v>13.6</v>
      </c>
      <c r="K83" s="43">
        <v>2.9</v>
      </c>
      <c r="L83" s="44"/>
      <c r="M83" s="47"/>
    </row>
    <row r="84" spans="1:15" s="11" customFormat="1" x14ac:dyDescent="0.25">
      <c r="A84" s="48" t="s">
        <v>52</v>
      </c>
      <c r="B84" s="49">
        <v>55.720022613073638</v>
      </c>
      <c r="C84" s="49">
        <v>12.112754735633635</v>
      </c>
      <c r="D84" s="49">
        <v>41.876621001266138</v>
      </c>
      <c r="E84" s="49"/>
      <c r="F84" s="49">
        <v>163.64259624758117</v>
      </c>
      <c r="G84" s="49">
        <v>2.2000000000000002</v>
      </c>
      <c r="H84" s="49">
        <v>2.7</v>
      </c>
      <c r="I84" s="49"/>
      <c r="J84" s="49">
        <v>13</v>
      </c>
      <c r="K84" s="49">
        <v>3.7</v>
      </c>
      <c r="L84" s="44"/>
      <c r="M84" s="47"/>
      <c r="N84" s="52"/>
      <c r="O84" s="52"/>
    </row>
    <row r="85" spans="1:15" ht="15" customHeight="1" x14ac:dyDescent="0.25">
      <c r="A85" s="59" t="s">
        <v>76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44"/>
      <c r="M85" s="47"/>
    </row>
    <row r="86" spans="1:15" ht="15" customHeight="1" x14ac:dyDescent="0.25">
      <c r="A86" s="53" t="s">
        <v>55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44"/>
      <c r="M86" s="47"/>
    </row>
    <row r="87" spans="1:15" ht="14.4" x14ac:dyDescent="0.25">
      <c r="A87" s="53" t="s">
        <v>56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44"/>
      <c r="M87" s="47"/>
    </row>
    <row r="88" spans="1:15" s="41" customFormat="1" ht="14.4" x14ac:dyDescent="0.25">
      <c r="A88" s="53" t="s">
        <v>77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44"/>
      <c r="M88" s="47"/>
      <c r="N88" s="36"/>
      <c r="O88" s="36"/>
    </row>
    <row r="89" spans="1:15" ht="27" customHeight="1" x14ac:dyDescent="0.25">
      <c r="A89" s="53" t="s">
        <v>57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44"/>
      <c r="M89" s="47"/>
    </row>
    <row r="90" spans="1:15" ht="14.4" x14ac:dyDescent="0.25">
      <c r="A90" s="53" t="s">
        <v>78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44"/>
      <c r="M90" s="47"/>
    </row>
    <row r="91" spans="1:15" x14ac:dyDescent="0.25">
      <c r="A91" s="42"/>
      <c r="B91" s="42"/>
      <c r="C91" s="42"/>
      <c r="D91" s="42"/>
      <c r="E91" s="42"/>
      <c r="F91" s="11"/>
      <c r="G91" s="11"/>
      <c r="H91" s="11"/>
      <c r="I91" s="11"/>
      <c r="J91" s="11"/>
      <c r="K91" s="11"/>
    </row>
    <row r="95" spans="1:15" x14ac:dyDescent="0.25">
      <c r="A95" s="15" t="s">
        <v>58</v>
      </c>
    </row>
  </sheetData>
  <mergeCells count="16">
    <mergeCell ref="A90:K90"/>
    <mergeCell ref="A1:K1"/>
    <mergeCell ref="A89:K89"/>
    <mergeCell ref="G2:G3"/>
    <mergeCell ref="H2:H3"/>
    <mergeCell ref="J2:J3"/>
    <mergeCell ref="K2:K3"/>
    <mergeCell ref="A2:A3"/>
    <mergeCell ref="B2:B3"/>
    <mergeCell ref="C2:C3"/>
    <mergeCell ref="D2:D3"/>
    <mergeCell ref="F2:F3"/>
    <mergeCell ref="A85:K85"/>
    <mergeCell ref="A86:K86"/>
    <mergeCell ref="A87:K87"/>
    <mergeCell ref="A88:K8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23" sqref="B23"/>
    </sheetView>
  </sheetViews>
  <sheetFormatPr defaultRowHeight="14.4" x14ac:dyDescent="0.3"/>
  <cols>
    <col min="2" max="2" width="29.88671875" bestFit="1" customWidth="1"/>
    <col min="3" max="3" width="36.109375" bestFit="1" customWidth="1"/>
  </cols>
  <sheetData>
    <row r="2" spans="1:3" x14ac:dyDescent="0.3">
      <c r="A2" t="s">
        <v>16</v>
      </c>
      <c r="B2" t="s">
        <v>31</v>
      </c>
      <c r="C2" t="s">
        <v>59</v>
      </c>
    </row>
    <row r="3" spans="1:3" x14ac:dyDescent="0.3">
      <c r="A3" t="s">
        <v>5</v>
      </c>
      <c r="B3" s="3">
        <v>64.5</v>
      </c>
      <c r="C3" s="3">
        <v>39.200000000000003</v>
      </c>
    </row>
    <row r="4" spans="1:3" x14ac:dyDescent="0.3">
      <c r="A4" t="s">
        <v>6</v>
      </c>
      <c r="B4" s="3">
        <v>62.6</v>
      </c>
      <c r="C4" s="3">
        <v>39.4</v>
      </c>
    </row>
    <row r="5" spans="1:3" x14ac:dyDescent="0.3">
      <c r="A5" t="s">
        <v>7</v>
      </c>
      <c r="B5" s="3">
        <v>63.1</v>
      </c>
      <c r="C5" s="3">
        <v>48.4</v>
      </c>
    </row>
    <row r="6" spans="1:3" x14ac:dyDescent="0.3">
      <c r="A6" t="s">
        <v>8</v>
      </c>
      <c r="B6" s="3">
        <v>63.1</v>
      </c>
      <c r="C6" s="3">
        <v>47.9</v>
      </c>
    </row>
    <row r="7" spans="1:3" x14ac:dyDescent="0.3">
      <c r="A7" t="s">
        <v>9</v>
      </c>
      <c r="B7" s="3">
        <v>63.5</v>
      </c>
      <c r="C7" s="3">
        <v>39.700000000000003</v>
      </c>
    </row>
    <row r="8" spans="1:3" x14ac:dyDescent="0.3">
      <c r="A8" t="s">
        <v>10</v>
      </c>
      <c r="B8" s="3">
        <v>63.2</v>
      </c>
      <c r="C8" s="3">
        <v>40.1</v>
      </c>
    </row>
    <row r="9" spans="1:3" x14ac:dyDescent="0.3">
      <c r="B9" s="3">
        <v>63.2</v>
      </c>
      <c r="C9" s="3">
        <v>47.3</v>
      </c>
    </row>
    <row r="10" spans="1:3" x14ac:dyDescent="0.3">
      <c r="A10">
        <v>2019</v>
      </c>
      <c r="B10" s="3">
        <v>63.5</v>
      </c>
      <c r="C10" s="3">
        <v>43</v>
      </c>
    </row>
    <row r="11" spans="1:3" x14ac:dyDescent="0.3">
      <c r="B11" s="3">
        <v>63.1</v>
      </c>
      <c r="C11" s="3">
        <v>44.4</v>
      </c>
    </row>
    <row r="12" spans="1:3" x14ac:dyDescent="0.3">
      <c r="B12" s="3">
        <v>63.7</v>
      </c>
      <c r="C12" s="3">
        <v>42.7</v>
      </c>
    </row>
    <row r="13" spans="1:3" x14ac:dyDescent="0.3">
      <c r="B13" s="3">
        <v>64.2</v>
      </c>
      <c r="C13" s="3">
        <v>43</v>
      </c>
    </row>
    <row r="14" spans="1:3" x14ac:dyDescent="0.3">
      <c r="A14">
        <v>2020</v>
      </c>
      <c r="B14" s="3">
        <v>65.7</v>
      </c>
      <c r="C14" s="3">
        <v>42.5</v>
      </c>
    </row>
    <row r="15" spans="1:3" x14ac:dyDescent="0.3">
      <c r="B15" s="9" t="e">
        <f>#REF!</f>
        <v>#REF!</v>
      </c>
      <c r="C15" s="9" t="e">
        <f>#REF!</f>
        <v>#REF!</v>
      </c>
    </row>
    <row r="16" spans="1:3" x14ac:dyDescent="0.3">
      <c r="B16" s="18" t="e">
        <f>#REF!</f>
        <v>#REF!</v>
      </c>
      <c r="C16" s="18" t="e">
        <f>#REF!</f>
        <v>#REF!</v>
      </c>
    </row>
    <row r="17" spans="1:3" x14ac:dyDescent="0.3">
      <c r="B17" s="22" t="e">
        <f>#REF!</f>
        <v>#REF!</v>
      </c>
      <c r="C17" s="16" t="e">
        <f>#REF!</f>
        <v>#REF!</v>
      </c>
    </row>
    <row r="18" spans="1:3" x14ac:dyDescent="0.3">
      <c r="A18">
        <v>2021</v>
      </c>
      <c r="B18" s="16" t="e">
        <f>#REF!</f>
        <v>#REF!</v>
      </c>
      <c r="C18" s="16" t="e">
        <f>#REF!</f>
        <v>#REF!</v>
      </c>
    </row>
    <row r="19" spans="1:3" x14ac:dyDescent="0.3">
      <c r="B19" s="22">
        <v>64.599999999999994</v>
      </c>
      <c r="C19" s="16">
        <v>39.5</v>
      </c>
    </row>
    <row r="20" spans="1:3" x14ac:dyDescent="0.3">
      <c r="B20" s="11">
        <v>64.099999999999994</v>
      </c>
      <c r="C20" s="25">
        <v>40</v>
      </c>
    </row>
    <row r="21" spans="1:3" x14ac:dyDescent="0.3">
      <c r="A21">
        <v>2022</v>
      </c>
      <c r="B21" s="16">
        <v>64</v>
      </c>
      <c r="C21" s="16">
        <v>41.3</v>
      </c>
    </row>
    <row r="22" spans="1:3" x14ac:dyDescent="0.3">
      <c r="B22" t="e">
        <f>AVERAGE(B17:B21)</f>
        <v>#REF!</v>
      </c>
      <c r="C22" t="e">
        <f>AVERAGE(C16:C20)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0" sqref="A10"/>
    </sheetView>
  </sheetViews>
  <sheetFormatPr defaultRowHeight="14.4" x14ac:dyDescent="0.3"/>
  <cols>
    <col min="2" max="2" width="29.33203125" bestFit="1" customWidth="1"/>
  </cols>
  <sheetData>
    <row r="1" spans="1:2" x14ac:dyDescent="0.3">
      <c r="A1" t="s">
        <v>20</v>
      </c>
      <c r="B1" t="s">
        <v>34</v>
      </c>
    </row>
    <row r="2" spans="1:2" x14ac:dyDescent="0.3">
      <c r="A2" t="s">
        <v>5</v>
      </c>
      <c r="B2" s="16">
        <v>12</v>
      </c>
    </row>
    <row r="3" spans="1:2" x14ac:dyDescent="0.3">
      <c r="A3" t="s">
        <v>6</v>
      </c>
      <c r="B3" s="16">
        <v>10.3</v>
      </c>
    </row>
    <row r="4" spans="1:2" x14ac:dyDescent="0.3">
      <c r="A4" t="s">
        <v>7</v>
      </c>
      <c r="B4" s="16">
        <v>9.6</v>
      </c>
    </row>
    <row r="5" spans="1:2" x14ac:dyDescent="0.3">
      <c r="A5" t="s">
        <v>8</v>
      </c>
      <c r="B5" s="16">
        <v>4</v>
      </c>
    </row>
    <row r="6" spans="1:2" x14ac:dyDescent="0.3">
      <c r="A6" t="s">
        <v>9</v>
      </c>
      <c r="B6" s="16">
        <v>11.9</v>
      </c>
    </row>
    <row r="7" spans="1:2" x14ac:dyDescent="0.3">
      <c r="A7" t="s">
        <v>10</v>
      </c>
      <c r="B7" s="16">
        <v>10.199999999999999</v>
      </c>
    </row>
    <row r="8" spans="1:2" x14ac:dyDescent="0.3">
      <c r="B8" s="16">
        <v>9.6</v>
      </c>
    </row>
    <row r="9" spans="1:2" x14ac:dyDescent="0.3">
      <c r="A9">
        <v>2019</v>
      </c>
      <c r="B9" s="16">
        <v>4.2</v>
      </c>
    </row>
    <row r="10" spans="1:2" x14ac:dyDescent="0.3">
      <c r="B10" s="16">
        <v>12.3</v>
      </c>
    </row>
    <row r="11" spans="1:2" x14ac:dyDescent="0.3">
      <c r="B11" s="16">
        <v>11</v>
      </c>
    </row>
    <row r="12" spans="1:2" x14ac:dyDescent="0.3">
      <c r="B12" s="16">
        <v>10</v>
      </c>
    </row>
    <row r="13" spans="1:2" x14ac:dyDescent="0.3">
      <c r="A13">
        <v>2020</v>
      </c>
      <c r="B13" s="16">
        <v>4</v>
      </c>
    </row>
    <row r="14" spans="1:2" x14ac:dyDescent="0.3">
      <c r="B14" s="16">
        <f>'QEB Table 5.2'!C73</f>
        <v>12.2</v>
      </c>
    </row>
    <row r="15" spans="1:2" x14ac:dyDescent="0.3">
      <c r="B15" s="16">
        <f>'QEB Table 5.2'!C74</f>
        <v>10.4</v>
      </c>
    </row>
    <row r="16" spans="1:2" x14ac:dyDescent="0.3">
      <c r="B16" s="16">
        <f>'QEB Table 5.2'!C75</f>
        <v>10</v>
      </c>
    </row>
    <row r="17" spans="1:2" x14ac:dyDescent="0.3">
      <c r="A17">
        <v>2021</v>
      </c>
      <c r="B17" s="16">
        <f>'QEB Table 5.2'!C76</f>
        <v>4.3</v>
      </c>
    </row>
    <row r="18" spans="1:2" x14ac:dyDescent="0.3">
      <c r="B18" s="16">
        <v>13.7</v>
      </c>
    </row>
    <row r="19" spans="1:2" x14ac:dyDescent="0.3">
      <c r="B19" s="16">
        <v>11.3</v>
      </c>
    </row>
    <row r="20" spans="1:2" x14ac:dyDescent="0.3">
      <c r="A20">
        <v>2022</v>
      </c>
      <c r="B20" s="16">
        <v>11</v>
      </c>
    </row>
    <row r="21" spans="1:2" x14ac:dyDescent="0.3">
      <c r="B21" s="3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3" sqref="B23"/>
    </sheetView>
  </sheetViews>
  <sheetFormatPr defaultRowHeight="14.4" x14ac:dyDescent="0.3"/>
  <cols>
    <col min="2" max="2" width="42.44140625" bestFit="1" customWidth="1"/>
  </cols>
  <sheetData>
    <row r="1" spans="1:2" x14ac:dyDescent="0.3">
      <c r="A1" t="s">
        <v>20</v>
      </c>
      <c r="B1" t="s">
        <v>35</v>
      </c>
    </row>
    <row r="2" spans="1:2" x14ac:dyDescent="0.3">
      <c r="A2" t="s">
        <v>5</v>
      </c>
      <c r="B2" s="3">
        <v>37.5</v>
      </c>
    </row>
    <row r="3" spans="1:2" x14ac:dyDescent="0.3">
      <c r="A3" t="s">
        <v>6</v>
      </c>
      <c r="B3" s="3">
        <v>37.6</v>
      </c>
    </row>
    <row r="4" spans="1:2" x14ac:dyDescent="0.3">
      <c r="A4" t="s">
        <v>7</v>
      </c>
      <c r="B4" s="3">
        <v>31</v>
      </c>
    </row>
    <row r="5" spans="1:2" x14ac:dyDescent="0.3">
      <c r="A5" t="s">
        <v>8</v>
      </c>
      <c r="B5" s="3">
        <v>34.299999999999997</v>
      </c>
    </row>
    <row r="6" spans="1:2" x14ac:dyDescent="0.3">
      <c r="A6" t="s">
        <v>9</v>
      </c>
      <c r="B6" s="3">
        <v>37.5</v>
      </c>
    </row>
    <row r="7" spans="1:2" x14ac:dyDescent="0.3">
      <c r="A7" t="s">
        <v>10</v>
      </c>
      <c r="B7" s="3">
        <v>38.9</v>
      </c>
    </row>
    <row r="8" spans="1:2" x14ac:dyDescent="0.3">
      <c r="B8" s="3">
        <v>33.6</v>
      </c>
    </row>
    <row r="9" spans="1:2" x14ac:dyDescent="0.3">
      <c r="A9">
        <v>2019</v>
      </c>
      <c r="B9" s="3">
        <v>40.200000000000003</v>
      </c>
    </row>
    <row r="10" spans="1:2" x14ac:dyDescent="0.3">
      <c r="B10" s="3">
        <v>33.6</v>
      </c>
    </row>
    <row r="11" spans="1:2" x14ac:dyDescent="0.3">
      <c r="B11" s="3">
        <v>37.200000000000003</v>
      </c>
    </row>
    <row r="12" spans="1:2" x14ac:dyDescent="0.3">
      <c r="B12" s="9">
        <v>36.799999999999997</v>
      </c>
    </row>
    <row r="13" spans="1:2" x14ac:dyDescent="0.3">
      <c r="A13">
        <v>2020</v>
      </c>
      <c r="B13" s="9">
        <v>41.4</v>
      </c>
    </row>
    <row r="14" spans="1:2" ht="15.6" x14ac:dyDescent="0.3">
      <c r="B14" s="17">
        <f>'QEB Table 5.2'!D73</f>
        <v>39.1</v>
      </c>
    </row>
    <row r="15" spans="1:2" x14ac:dyDescent="0.3">
      <c r="B15" s="16">
        <f>'QEB Table 5.2'!D74</f>
        <v>37.799999999999997</v>
      </c>
    </row>
    <row r="16" spans="1:2" x14ac:dyDescent="0.3">
      <c r="B16" s="16">
        <f>'QEB Table 5.2'!D75</f>
        <v>38.4</v>
      </c>
    </row>
    <row r="17" spans="1:2" x14ac:dyDescent="0.3">
      <c r="A17">
        <v>2021</v>
      </c>
      <c r="B17" s="23">
        <f>'QEB Table 5.2'!D76</f>
        <v>41</v>
      </c>
    </row>
    <row r="18" spans="1:2" x14ac:dyDescent="0.3">
      <c r="B18" s="16">
        <v>39.4</v>
      </c>
    </row>
    <row r="19" spans="1:2" x14ac:dyDescent="0.3">
      <c r="B19" s="16">
        <v>40.700000000000003</v>
      </c>
    </row>
    <row r="20" spans="1:2" x14ac:dyDescent="0.3">
      <c r="A20">
        <v>2022</v>
      </c>
      <c r="B20" s="35">
        <v>39.799999999999997</v>
      </c>
    </row>
    <row r="22" spans="1:2" x14ac:dyDescent="0.3">
      <c r="B22">
        <f>AVERAGE(B16:B20)</f>
        <v>39.86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G34" sqref="G34"/>
    </sheetView>
  </sheetViews>
  <sheetFormatPr defaultRowHeight="14.4" x14ac:dyDescent="0.3"/>
  <cols>
    <col min="2" max="2" width="32" bestFit="1" customWidth="1"/>
    <col min="3" max="3" width="34.33203125" bestFit="1" customWidth="1"/>
  </cols>
  <sheetData>
    <row r="2" spans="1:3" x14ac:dyDescent="0.3">
      <c r="A2" t="s">
        <v>0</v>
      </c>
      <c r="B2" t="s">
        <v>64</v>
      </c>
      <c r="C2" t="s">
        <v>65</v>
      </c>
    </row>
    <row r="3" spans="1:3" x14ac:dyDescent="0.3">
      <c r="A3" t="s">
        <v>5</v>
      </c>
      <c r="B3" s="18">
        <v>16.7</v>
      </c>
      <c r="C3" s="18">
        <v>22.4</v>
      </c>
    </row>
    <row r="4" spans="1:3" x14ac:dyDescent="0.3">
      <c r="A4" t="s">
        <v>6</v>
      </c>
      <c r="B4" s="10">
        <v>16</v>
      </c>
      <c r="C4" s="18">
        <v>21.4</v>
      </c>
    </row>
    <row r="5" spans="1:3" x14ac:dyDescent="0.3">
      <c r="A5" t="s">
        <v>7</v>
      </c>
      <c r="B5" s="18">
        <v>15.6</v>
      </c>
      <c r="C5" s="18">
        <v>20.9</v>
      </c>
    </row>
    <row r="6" spans="1:3" x14ac:dyDescent="0.3">
      <c r="A6" t="s">
        <v>8</v>
      </c>
      <c r="B6" s="18">
        <v>15.9</v>
      </c>
      <c r="C6" s="18">
        <v>21.5</v>
      </c>
    </row>
    <row r="7" spans="1:3" x14ac:dyDescent="0.3">
      <c r="A7" t="s">
        <v>9</v>
      </c>
      <c r="B7" s="18">
        <v>15.3</v>
      </c>
      <c r="C7" s="10">
        <v>21</v>
      </c>
    </row>
    <row r="8" spans="1:3" x14ac:dyDescent="0.3">
      <c r="A8" t="s">
        <v>10</v>
      </c>
      <c r="B8" s="18">
        <v>15.4</v>
      </c>
      <c r="C8" s="18">
        <v>20.8</v>
      </c>
    </row>
    <row r="9" spans="1:3" x14ac:dyDescent="0.3">
      <c r="B9" s="18">
        <v>17.5</v>
      </c>
      <c r="C9" s="18">
        <v>23.8</v>
      </c>
    </row>
    <row r="10" spans="1:3" x14ac:dyDescent="0.3">
      <c r="A10">
        <v>2019</v>
      </c>
      <c r="B10" s="18">
        <v>17.7</v>
      </c>
      <c r="C10" s="18">
        <v>24.1</v>
      </c>
    </row>
    <row r="11" spans="1:3" x14ac:dyDescent="0.3">
      <c r="B11" s="18">
        <v>16.3</v>
      </c>
      <c r="C11" s="18">
        <v>22.4</v>
      </c>
    </row>
    <row r="12" spans="1:3" x14ac:dyDescent="0.3">
      <c r="B12" s="18">
        <v>16.7</v>
      </c>
      <c r="C12" s="18">
        <v>22.6</v>
      </c>
    </row>
    <row r="13" spans="1:3" x14ac:dyDescent="0.3">
      <c r="B13" s="10">
        <v>16</v>
      </c>
      <c r="C13" s="10">
        <v>22</v>
      </c>
    </row>
    <row r="14" spans="1:3" x14ac:dyDescent="0.3">
      <c r="A14">
        <v>2020</v>
      </c>
      <c r="B14" s="18">
        <v>18.3</v>
      </c>
      <c r="C14" s="18">
        <v>25.1</v>
      </c>
    </row>
    <row r="15" spans="1:3" x14ac:dyDescent="0.3">
      <c r="B15" s="10" t="e">
        <f>#REF!</f>
        <v>#REF!</v>
      </c>
      <c r="C15" s="18" t="e">
        <f>#REF!</f>
        <v>#REF!</v>
      </c>
    </row>
    <row r="16" spans="1:3" x14ac:dyDescent="0.3">
      <c r="B16" s="18" t="e">
        <f>#REF!</f>
        <v>#REF!</v>
      </c>
      <c r="C16" s="18" t="e">
        <f>#REF!</f>
        <v>#REF!</v>
      </c>
    </row>
    <row r="17" spans="1:3" x14ac:dyDescent="0.3">
      <c r="B17" s="16" t="e">
        <f>#REF!</f>
        <v>#REF!</v>
      </c>
      <c r="C17" s="16" t="e">
        <f>#REF!</f>
        <v>#REF!</v>
      </c>
    </row>
    <row r="18" spans="1:3" x14ac:dyDescent="0.3">
      <c r="A18">
        <v>2021</v>
      </c>
      <c r="B18" s="16" t="e">
        <f>#REF!</f>
        <v>#REF!</v>
      </c>
      <c r="C18" s="16" t="e">
        <f>#REF!</f>
        <v>#REF!</v>
      </c>
    </row>
    <row r="19" spans="1:3" x14ac:dyDescent="0.3">
      <c r="B19" s="16">
        <v>19.7</v>
      </c>
      <c r="C19" s="16">
        <v>26.2</v>
      </c>
    </row>
    <row r="20" spans="1:3" x14ac:dyDescent="0.3">
      <c r="B20" s="16">
        <v>17.399999999999999</v>
      </c>
      <c r="C20" s="16">
        <v>23.1</v>
      </c>
    </row>
    <row r="21" spans="1:3" x14ac:dyDescent="0.3">
      <c r="A21">
        <v>2022</v>
      </c>
      <c r="B21" s="16">
        <v>19.899999999999999</v>
      </c>
      <c r="C21" s="16">
        <v>26.2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B3" sqref="B3:B5"/>
    </sheetView>
  </sheetViews>
  <sheetFormatPr defaultRowHeight="14.4" x14ac:dyDescent="0.3"/>
  <cols>
    <col min="2" max="2" width="18.33203125" bestFit="1" customWidth="1"/>
    <col min="3" max="3" width="26.88671875" bestFit="1" customWidth="1"/>
    <col min="4" max="4" width="34.33203125" bestFit="1" customWidth="1"/>
  </cols>
  <sheetData>
    <row r="2" spans="2:4" x14ac:dyDescent="0.3">
      <c r="B2" t="s">
        <v>20</v>
      </c>
      <c r="C2" t="s">
        <v>11</v>
      </c>
      <c r="D2" t="s">
        <v>12</v>
      </c>
    </row>
    <row r="3" spans="2:4" x14ac:dyDescent="0.3">
      <c r="B3" t="s">
        <v>21</v>
      </c>
      <c r="C3">
        <v>15.8</v>
      </c>
      <c r="D3">
        <v>21.3</v>
      </c>
    </row>
    <row r="4" spans="2:4" x14ac:dyDescent="0.3">
      <c r="B4" t="s">
        <v>23</v>
      </c>
      <c r="C4" s="2">
        <v>16.7</v>
      </c>
      <c r="D4">
        <v>21.9</v>
      </c>
    </row>
    <row r="5" spans="2:4" x14ac:dyDescent="0.3">
      <c r="B5" t="s">
        <v>22</v>
      </c>
      <c r="C5">
        <v>16.7</v>
      </c>
      <c r="D5">
        <v>22.7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4" workbookViewId="0">
      <selection activeCell="B21" sqref="B21"/>
    </sheetView>
  </sheetViews>
  <sheetFormatPr defaultRowHeight="14.4" x14ac:dyDescent="0.3"/>
  <cols>
    <col min="2" max="2" width="45.33203125" bestFit="1" customWidth="1"/>
  </cols>
  <sheetData>
    <row r="2" spans="1:4" x14ac:dyDescent="0.3">
      <c r="A2" t="s">
        <v>0</v>
      </c>
      <c r="B2" t="s">
        <v>19</v>
      </c>
    </row>
    <row r="3" spans="1:4" x14ac:dyDescent="0.3">
      <c r="A3" t="s">
        <v>5</v>
      </c>
      <c r="B3" s="3">
        <v>148.69999999999999</v>
      </c>
    </row>
    <row r="4" spans="1:4" x14ac:dyDescent="0.3">
      <c r="A4" t="s">
        <v>6</v>
      </c>
      <c r="B4" s="3">
        <v>145.30000000000001</v>
      </c>
      <c r="D4" s="7"/>
    </row>
    <row r="5" spans="1:4" x14ac:dyDescent="0.3">
      <c r="A5" t="s">
        <v>7</v>
      </c>
      <c r="B5" s="3">
        <v>139.19999999999999</v>
      </c>
    </row>
    <row r="6" spans="1:4" x14ac:dyDescent="0.3">
      <c r="A6" t="s">
        <v>8</v>
      </c>
      <c r="B6" s="3">
        <v>140.1</v>
      </c>
    </row>
    <row r="7" spans="1:4" x14ac:dyDescent="0.3">
      <c r="A7" t="s">
        <v>9</v>
      </c>
      <c r="B7" s="3">
        <v>137.5</v>
      </c>
    </row>
    <row r="8" spans="1:4" x14ac:dyDescent="0.3">
      <c r="A8" t="s">
        <v>10</v>
      </c>
      <c r="B8" s="3">
        <v>137</v>
      </c>
    </row>
    <row r="9" spans="1:4" x14ac:dyDescent="0.3">
      <c r="B9" s="3">
        <v>136.69999999999999</v>
      </c>
    </row>
    <row r="10" spans="1:4" x14ac:dyDescent="0.3">
      <c r="A10">
        <v>2019</v>
      </c>
      <c r="B10" s="3">
        <v>140.30000000000001</v>
      </c>
    </row>
    <row r="11" spans="1:4" x14ac:dyDescent="0.3">
      <c r="B11" s="3">
        <v>137.9</v>
      </c>
    </row>
    <row r="12" spans="1:4" x14ac:dyDescent="0.3">
      <c r="B12" s="3">
        <v>143.80000000000001</v>
      </c>
    </row>
    <row r="13" spans="1:4" x14ac:dyDescent="0.3">
      <c r="B13" s="3">
        <v>143.6</v>
      </c>
    </row>
    <row r="14" spans="1:4" x14ac:dyDescent="0.3">
      <c r="A14">
        <v>2020</v>
      </c>
      <c r="B14" s="3">
        <v>152.4</v>
      </c>
    </row>
    <row r="15" spans="1:4" x14ac:dyDescent="0.3">
      <c r="B15" s="9">
        <f>'QEB Table 5.2'!F73</f>
        <v>154.5</v>
      </c>
    </row>
    <row r="16" spans="1:4" x14ac:dyDescent="0.3">
      <c r="B16" s="18">
        <f>'QEB Table 5.2'!F74</f>
        <v>162.9</v>
      </c>
    </row>
    <row r="17" spans="1:2" x14ac:dyDescent="0.3">
      <c r="B17" s="16">
        <f>'QEB Table 5.2'!F75</f>
        <v>162.5</v>
      </c>
    </row>
    <row r="18" spans="1:2" x14ac:dyDescent="0.3">
      <c r="A18">
        <v>2021</v>
      </c>
      <c r="B18" s="16">
        <f>'QEB Table 5.2'!F76</f>
        <v>179.5</v>
      </c>
    </row>
    <row r="19" spans="1:2" x14ac:dyDescent="0.3">
      <c r="B19" s="16">
        <v>173.9</v>
      </c>
    </row>
    <row r="20" spans="1:2" x14ac:dyDescent="0.3">
      <c r="B20" s="16">
        <v>174.9</v>
      </c>
    </row>
    <row r="21" spans="1:2" x14ac:dyDescent="0.3">
      <c r="A21">
        <v>2022</v>
      </c>
      <c r="B21" s="35">
        <v>179.1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B16" sqref="B16"/>
    </sheetView>
  </sheetViews>
  <sheetFormatPr defaultRowHeight="14.4" x14ac:dyDescent="0.3"/>
  <cols>
    <col min="1" max="1" width="11" bestFit="1" customWidth="1"/>
    <col min="2" max="2" width="44.88671875" bestFit="1" customWidth="1"/>
  </cols>
  <sheetData>
    <row r="1" spans="1:2" x14ac:dyDescent="0.3">
      <c r="A1" t="s">
        <v>20</v>
      </c>
      <c r="B1" t="s">
        <v>32</v>
      </c>
    </row>
    <row r="2" spans="1:2" x14ac:dyDescent="0.3">
      <c r="A2" t="s">
        <v>5</v>
      </c>
      <c r="B2" s="3">
        <v>10</v>
      </c>
    </row>
    <row r="3" spans="1:2" x14ac:dyDescent="0.3">
      <c r="A3" t="s">
        <v>6</v>
      </c>
      <c r="B3" s="3">
        <v>8.8000000000000007</v>
      </c>
    </row>
    <row r="4" spans="1:2" x14ac:dyDescent="0.3">
      <c r="A4" t="s">
        <v>7</v>
      </c>
      <c r="B4" s="3">
        <v>14.6</v>
      </c>
    </row>
    <row r="5" spans="1:2" x14ac:dyDescent="0.3">
      <c r="A5" t="s">
        <v>8</v>
      </c>
      <c r="B5" s="3">
        <v>14.2</v>
      </c>
    </row>
    <row r="6" spans="1:2" x14ac:dyDescent="0.3">
      <c r="A6" t="s">
        <v>9</v>
      </c>
      <c r="B6" s="3">
        <v>13.2</v>
      </c>
    </row>
    <row r="7" spans="1:2" x14ac:dyDescent="0.3">
      <c r="A7" t="s">
        <v>10</v>
      </c>
      <c r="B7" s="3">
        <v>14.8</v>
      </c>
    </row>
    <row r="8" spans="1:2" x14ac:dyDescent="0.3">
      <c r="B8" s="3">
        <v>13.5</v>
      </c>
    </row>
    <row r="9" spans="1:2" x14ac:dyDescent="0.3">
      <c r="A9">
        <v>2019</v>
      </c>
      <c r="B9" s="3">
        <v>13.7</v>
      </c>
    </row>
    <row r="10" spans="1:2" x14ac:dyDescent="0.3">
      <c r="B10" s="3">
        <v>12.4</v>
      </c>
    </row>
    <row r="11" spans="1:2" x14ac:dyDescent="0.3">
      <c r="B11" s="3">
        <v>12.2</v>
      </c>
    </row>
    <row r="12" spans="1:2" x14ac:dyDescent="0.3">
      <c r="B12" s="3">
        <v>13.1</v>
      </c>
    </row>
    <row r="13" spans="1:2" x14ac:dyDescent="0.3">
      <c r="A13">
        <v>2020</v>
      </c>
      <c r="B13" s="3">
        <v>13.4</v>
      </c>
    </row>
    <row r="14" spans="1:2" x14ac:dyDescent="0.3">
      <c r="B14" s="9" t="e">
        <f>#REF!</f>
        <v>#REF!</v>
      </c>
    </row>
    <row r="15" spans="1:2" x14ac:dyDescent="0.3">
      <c r="B15" s="18" t="e">
        <f>#REF!</f>
        <v>#REF!</v>
      </c>
    </row>
    <row r="16" spans="1:2" x14ac:dyDescent="0.3">
      <c r="B16" s="24" t="e">
        <f>#REF!</f>
        <v>#REF!</v>
      </c>
    </row>
    <row r="17" spans="1:2" x14ac:dyDescent="0.3">
      <c r="A17">
        <v>2021</v>
      </c>
      <c r="B17" s="24" t="e">
        <f>#REF!</f>
        <v>#REF!</v>
      </c>
    </row>
    <row r="18" spans="1:2" x14ac:dyDescent="0.3">
      <c r="B18" s="3">
        <v>15.9</v>
      </c>
    </row>
    <row r="19" spans="1:2" x14ac:dyDescent="0.3">
      <c r="B19" s="11">
        <v>13.9</v>
      </c>
    </row>
    <row r="20" spans="1:2" x14ac:dyDescent="0.3">
      <c r="A20">
        <v>2022</v>
      </c>
      <c r="B20" s="26">
        <v>9.6</v>
      </c>
    </row>
    <row r="21" spans="1:2" x14ac:dyDescent="0.3">
      <c r="B21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workbookViewId="0">
      <selection activeCell="B20" sqref="B20"/>
    </sheetView>
  </sheetViews>
  <sheetFormatPr defaultRowHeight="14.4" x14ac:dyDescent="0.3"/>
  <cols>
    <col min="2" max="2" width="44.44140625" bestFit="1" customWidth="1"/>
    <col min="3" max="3" width="40" bestFit="1" customWidth="1"/>
  </cols>
  <sheetData>
    <row r="1" spans="1:3" x14ac:dyDescent="0.3">
      <c r="A1" t="s">
        <v>0</v>
      </c>
      <c r="B1" t="s">
        <v>68</v>
      </c>
      <c r="C1" t="s">
        <v>69</v>
      </c>
    </row>
    <row r="2" spans="1:3" x14ac:dyDescent="0.3">
      <c r="A2" t="s">
        <v>5</v>
      </c>
      <c r="B2" s="19">
        <v>11.6</v>
      </c>
      <c r="C2" s="19">
        <v>2.2000000000000002</v>
      </c>
    </row>
    <row r="3" spans="1:3" x14ac:dyDescent="0.3">
      <c r="A3" t="s">
        <v>6</v>
      </c>
      <c r="B3" s="19">
        <v>11.2</v>
      </c>
      <c r="C3" s="19">
        <v>4.5999999999999996</v>
      </c>
    </row>
    <row r="4" spans="1:3" x14ac:dyDescent="0.3">
      <c r="A4" t="s">
        <v>7</v>
      </c>
      <c r="B4" s="19">
        <v>11.8</v>
      </c>
      <c r="C4" s="19">
        <v>4.5</v>
      </c>
    </row>
    <row r="5" spans="1:3" x14ac:dyDescent="0.3">
      <c r="A5" t="s">
        <v>8</v>
      </c>
      <c r="B5" s="19">
        <v>10.3</v>
      </c>
      <c r="C5" s="19">
        <v>5.9</v>
      </c>
    </row>
    <row r="6" spans="1:3" x14ac:dyDescent="0.3">
      <c r="A6" t="s">
        <v>9</v>
      </c>
      <c r="B6" s="19">
        <v>10.6</v>
      </c>
      <c r="C6" s="19">
        <v>5.6</v>
      </c>
    </row>
    <row r="7" spans="1:3" x14ac:dyDescent="0.3">
      <c r="A7" t="s">
        <v>10</v>
      </c>
      <c r="B7" s="10">
        <v>11</v>
      </c>
      <c r="C7" s="19">
        <v>5.2</v>
      </c>
    </row>
    <row r="8" spans="1:3" x14ac:dyDescent="0.3">
      <c r="B8" s="19">
        <v>11.5</v>
      </c>
      <c r="C8" s="19">
        <v>4.7</v>
      </c>
    </row>
    <row r="9" spans="1:3" x14ac:dyDescent="0.3">
      <c r="A9">
        <v>2019</v>
      </c>
      <c r="B9" s="19">
        <v>12.1</v>
      </c>
      <c r="C9" s="19">
        <v>4.8</v>
      </c>
    </row>
    <row r="10" spans="1:3" x14ac:dyDescent="0.3">
      <c r="B10" s="10">
        <v>12</v>
      </c>
      <c r="C10" s="19">
        <v>4.7</v>
      </c>
    </row>
    <row r="11" spans="1:3" x14ac:dyDescent="0.3">
      <c r="B11" s="19">
        <v>12.6</v>
      </c>
      <c r="C11" s="10">
        <v>5</v>
      </c>
    </row>
    <row r="12" spans="1:3" x14ac:dyDescent="0.3">
      <c r="B12" s="19">
        <v>13.1</v>
      </c>
      <c r="C12" s="19">
        <v>4.8</v>
      </c>
    </row>
    <row r="13" spans="1:3" x14ac:dyDescent="0.3">
      <c r="A13">
        <v>2020</v>
      </c>
      <c r="B13" s="19">
        <v>13.6</v>
      </c>
      <c r="C13" s="10">
        <v>5</v>
      </c>
    </row>
    <row r="14" spans="1:3" x14ac:dyDescent="0.3">
      <c r="B14" s="19">
        <f>'QEB Table 5.2'!J73</f>
        <v>13.7</v>
      </c>
      <c r="C14" s="10">
        <f>'QEB Table 5.2'!K73</f>
        <v>5</v>
      </c>
    </row>
    <row r="15" spans="1:3" x14ac:dyDescent="0.3">
      <c r="B15" s="19">
        <f>'QEB Table 5.2'!J74</f>
        <v>13.7</v>
      </c>
      <c r="C15" s="19">
        <f>'QEB Table 5.2'!K74</f>
        <v>4.9000000000000004</v>
      </c>
    </row>
    <row r="16" spans="1:3" x14ac:dyDescent="0.3">
      <c r="B16" s="23">
        <f>'QEB Table 5.2'!J75</f>
        <v>14</v>
      </c>
      <c r="C16" s="16">
        <f>'QEB Table 5.2'!K75</f>
        <v>4.5999999999999996</v>
      </c>
    </row>
    <row r="17" spans="1:6" x14ac:dyDescent="0.3">
      <c r="A17">
        <v>2021</v>
      </c>
      <c r="B17" s="23">
        <f>'QEB Table 5.2'!J76</f>
        <v>14</v>
      </c>
      <c r="C17" s="16">
        <f>'QEB Table 5.2'!K76</f>
        <v>4.9000000000000004</v>
      </c>
    </row>
    <row r="18" spans="1:6" x14ac:dyDescent="0.3">
      <c r="B18" s="16">
        <v>13.6</v>
      </c>
      <c r="C18" s="16">
        <v>6.1</v>
      </c>
    </row>
    <row r="19" spans="1:6" x14ac:dyDescent="0.3">
      <c r="B19" s="16">
        <v>15.3</v>
      </c>
      <c r="C19" s="16">
        <v>4.4000000000000004</v>
      </c>
    </row>
    <row r="20" spans="1:6" x14ac:dyDescent="0.3">
      <c r="A20">
        <v>2022</v>
      </c>
      <c r="B20" s="35">
        <v>15.3</v>
      </c>
      <c r="C20" s="35">
        <v>4.2</v>
      </c>
    </row>
    <row r="25" spans="1:6" x14ac:dyDescent="0.3">
      <c r="F25" t="s">
        <v>29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1" sqref="E11"/>
    </sheetView>
  </sheetViews>
  <sheetFormatPr defaultRowHeight="14.4" x14ac:dyDescent="0.3"/>
  <cols>
    <col min="1" max="1" width="18.33203125" bestFit="1" customWidth="1"/>
    <col min="2" max="2" width="39.44140625" bestFit="1" customWidth="1"/>
    <col min="3" max="3" width="40" bestFit="1" customWidth="1"/>
  </cols>
  <sheetData>
    <row r="1" spans="1:3" x14ac:dyDescent="0.3">
      <c r="A1" t="s">
        <v>20</v>
      </c>
      <c r="B1" t="s">
        <v>13</v>
      </c>
      <c r="C1" t="s">
        <v>14</v>
      </c>
    </row>
    <row r="2" spans="1:3" x14ac:dyDescent="0.3">
      <c r="A2" t="s">
        <v>21</v>
      </c>
      <c r="B2">
        <v>11.3</v>
      </c>
      <c r="C2" s="2">
        <v>5</v>
      </c>
    </row>
    <row r="3" spans="1:3" x14ac:dyDescent="0.3">
      <c r="A3" t="s">
        <v>23</v>
      </c>
      <c r="B3" s="2">
        <v>11</v>
      </c>
      <c r="C3">
        <v>5.2</v>
      </c>
    </row>
    <row r="4" spans="1:3" x14ac:dyDescent="0.3">
      <c r="A4" t="s">
        <v>22</v>
      </c>
      <c r="B4">
        <v>11.9</v>
      </c>
      <c r="C4">
        <v>4.9000000000000004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A5"/>
    </sheetView>
  </sheetViews>
  <sheetFormatPr defaultRowHeight="14.4" x14ac:dyDescent="0.3"/>
  <cols>
    <col min="1" max="1" width="18.33203125" bestFit="1" customWidth="1"/>
    <col min="2" max="2" width="26.44140625" bestFit="1" customWidth="1"/>
  </cols>
  <sheetData>
    <row r="2" spans="1:2" x14ac:dyDescent="0.3">
      <c r="A2" t="s">
        <v>20</v>
      </c>
      <c r="B2" s="4" t="s">
        <v>24</v>
      </c>
    </row>
    <row r="3" spans="1:2" x14ac:dyDescent="0.3">
      <c r="A3" t="s">
        <v>21</v>
      </c>
      <c r="B3" s="5">
        <v>86</v>
      </c>
    </row>
    <row r="4" spans="1:2" x14ac:dyDescent="0.3">
      <c r="A4" t="s">
        <v>23</v>
      </c>
      <c r="B4" s="5">
        <v>62.3</v>
      </c>
    </row>
    <row r="5" spans="1:2" x14ac:dyDescent="0.3">
      <c r="A5" t="s">
        <v>22</v>
      </c>
      <c r="B5" s="5">
        <v>55.4</v>
      </c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9"/>
  <sheetViews>
    <sheetView workbookViewId="0">
      <selection activeCell="K13" sqref="K13"/>
    </sheetView>
  </sheetViews>
  <sheetFormatPr defaultRowHeight="14.4" x14ac:dyDescent="0.3"/>
  <cols>
    <col min="1" max="1" width="45.5546875" bestFit="1" customWidth="1"/>
    <col min="2" max="2" width="19.88671875" customWidth="1"/>
    <col min="3" max="3" width="45.5546875" bestFit="1" customWidth="1"/>
    <col min="4" max="4" width="23.109375" bestFit="1" customWidth="1"/>
  </cols>
  <sheetData>
    <row r="5" spans="1:3" x14ac:dyDescent="0.3">
      <c r="A5" s="1" t="s">
        <v>0</v>
      </c>
      <c r="B5" s="12" t="s">
        <v>60</v>
      </c>
      <c r="C5" s="12" t="s">
        <v>61</v>
      </c>
    </row>
    <row r="6" spans="1:3" x14ac:dyDescent="0.3">
      <c r="A6" t="s">
        <v>5</v>
      </c>
      <c r="B6" s="12">
        <v>38.1</v>
      </c>
      <c r="C6" s="12">
        <v>33.200000000000003</v>
      </c>
    </row>
    <row r="7" spans="1:3" x14ac:dyDescent="0.3">
      <c r="A7" t="s">
        <v>6</v>
      </c>
      <c r="B7" s="12">
        <v>36.200000000000003</v>
      </c>
      <c r="C7" s="12">
        <v>29.3</v>
      </c>
    </row>
    <row r="8" spans="1:3" x14ac:dyDescent="0.3">
      <c r="A8" t="s">
        <v>7</v>
      </c>
      <c r="B8" s="12">
        <v>36.299999999999997</v>
      </c>
      <c r="C8" s="12">
        <v>28.9</v>
      </c>
    </row>
    <row r="9" spans="1:3" x14ac:dyDescent="0.3">
      <c r="A9" t="s">
        <v>8</v>
      </c>
      <c r="B9" s="12">
        <v>37.1</v>
      </c>
      <c r="C9" s="12">
        <v>29.6</v>
      </c>
    </row>
    <row r="10" spans="1:3" x14ac:dyDescent="0.3">
      <c r="A10" t="s">
        <v>9</v>
      </c>
      <c r="B10" s="12">
        <v>37.6</v>
      </c>
      <c r="C10" s="12">
        <v>32.9</v>
      </c>
    </row>
    <row r="11" spans="1:3" x14ac:dyDescent="0.3">
      <c r="A11" t="s">
        <v>10</v>
      </c>
      <c r="B11" s="12">
        <v>34.9</v>
      </c>
      <c r="C11" s="12">
        <v>28.5</v>
      </c>
    </row>
    <row r="12" spans="1:3" x14ac:dyDescent="0.3">
      <c r="B12" s="12">
        <v>35</v>
      </c>
      <c r="C12" s="12">
        <v>27.9</v>
      </c>
    </row>
    <row r="13" spans="1:3" x14ac:dyDescent="0.3">
      <c r="A13">
        <v>2019</v>
      </c>
      <c r="B13" s="12">
        <v>36.1</v>
      </c>
      <c r="C13" s="12">
        <v>28.2</v>
      </c>
    </row>
    <row r="14" spans="1:3" x14ac:dyDescent="0.3">
      <c r="B14" s="12">
        <v>37.200000000000003</v>
      </c>
      <c r="C14" s="12">
        <v>33.200000000000003</v>
      </c>
    </row>
    <row r="15" spans="1:3" x14ac:dyDescent="0.3">
      <c r="B15" s="12">
        <v>36</v>
      </c>
      <c r="C15" s="12">
        <v>30.9</v>
      </c>
    </row>
    <row r="16" spans="1:3" x14ac:dyDescent="0.3">
      <c r="B16" s="12">
        <v>37.5</v>
      </c>
      <c r="C16" s="12">
        <v>30.5</v>
      </c>
    </row>
    <row r="17" spans="1:3" x14ac:dyDescent="0.3">
      <c r="A17">
        <v>2020</v>
      </c>
      <c r="B17" s="12">
        <v>39.200000000000003</v>
      </c>
      <c r="C17" s="12">
        <v>31.9</v>
      </c>
    </row>
    <row r="18" spans="1:3" x14ac:dyDescent="0.3">
      <c r="B18" s="12">
        <f>[1]FSD!$B$73</f>
        <v>39.6</v>
      </c>
      <c r="C18" s="12">
        <f>[1]FSD!$C$73</f>
        <v>35.5</v>
      </c>
    </row>
    <row r="19" spans="1:3" ht="15.75" customHeight="1" x14ac:dyDescent="0.3">
      <c r="B19" s="12" t="e">
        <f>#REF!</f>
        <v>#REF!</v>
      </c>
      <c r="C19" s="12" t="e">
        <f>#REF!</f>
        <v>#REF!</v>
      </c>
    </row>
    <row r="20" spans="1:3" x14ac:dyDescent="0.3">
      <c r="B20" t="e">
        <f>#REF!</f>
        <v>#REF!</v>
      </c>
      <c r="C20" t="e">
        <f>#REF!</f>
        <v>#REF!</v>
      </c>
    </row>
    <row r="21" spans="1:3" x14ac:dyDescent="0.3">
      <c r="A21">
        <v>2021</v>
      </c>
      <c r="B21" t="e">
        <f>#REF!</f>
        <v>#REF!</v>
      </c>
      <c r="C21" t="e">
        <f>#REF!</f>
        <v>#REF!</v>
      </c>
    </row>
    <row r="22" spans="1:3" x14ac:dyDescent="0.3">
      <c r="B22">
        <v>36.299999999999997</v>
      </c>
      <c r="C22">
        <v>32.9</v>
      </c>
    </row>
    <row r="23" spans="1:3" x14ac:dyDescent="0.3">
      <c r="B23" s="34">
        <v>37.6</v>
      </c>
      <c r="C23" s="34">
        <v>31.9</v>
      </c>
    </row>
    <row r="24" spans="1:3" x14ac:dyDescent="0.3">
      <c r="A24">
        <v>2022</v>
      </c>
      <c r="B24" s="14">
        <v>38.4</v>
      </c>
      <c r="C24" s="14">
        <v>30.8</v>
      </c>
    </row>
    <row r="29" spans="1:3" x14ac:dyDescent="0.3">
      <c r="C29" s="8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opLeftCell="B1" workbookViewId="0">
      <selection activeCell="J9" sqref="J9"/>
    </sheetView>
  </sheetViews>
  <sheetFormatPr defaultRowHeight="14.4" x14ac:dyDescent="0.3"/>
  <cols>
    <col min="2" max="2" width="18.33203125" bestFit="1" customWidth="1"/>
    <col min="3" max="3" width="45.33203125" bestFit="1" customWidth="1"/>
  </cols>
  <sheetData>
    <row r="1" spans="2:3" x14ac:dyDescent="0.3">
      <c r="B1" t="s">
        <v>20</v>
      </c>
      <c r="C1" t="s">
        <v>19</v>
      </c>
    </row>
    <row r="2" spans="2:3" x14ac:dyDescent="0.3">
      <c r="B2" t="s">
        <v>21</v>
      </c>
      <c r="C2" s="3">
        <v>141.5</v>
      </c>
    </row>
    <row r="3" spans="2:3" x14ac:dyDescent="0.3">
      <c r="B3" t="s">
        <v>23</v>
      </c>
      <c r="C3" s="3">
        <v>137.1</v>
      </c>
    </row>
    <row r="4" spans="2:3" x14ac:dyDescent="0.3">
      <c r="B4" t="s">
        <v>22</v>
      </c>
      <c r="C4" s="3">
        <v>139.80000000000001</v>
      </c>
    </row>
    <row r="5" spans="2:3" x14ac:dyDescent="0.3">
      <c r="C5" s="3"/>
    </row>
    <row r="6" spans="2:3" x14ac:dyDescent="0.3">
      <c r="C6" s="3"/>
    </row>
    <row r="7" spans="2:3" x14ac:dyDescent="0.3">
      <c r="C7" s="3"/>
    </row>
    <row r="8" spans="2:3" x14ac:dyDescent="0.3">
      <c r="C8" s="3"/>
    </row>
    <row r="9" spans="2:3" x14ac:dyDescent="0.3">
      <c r="C9" s="3"/>
    </row>
    <row r="10" spans="2:3" x14ac:dyDescent="0.3">
      <c r="C10" s="3"/>
    </row>
    <row r="11" spans="2:3" x14ac:dyDescent="0.3">
      <c r="C11" s="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G14" sqref="G14"/>
    </sheetView>
  </sheetViews>
  <sheetFormatPr defaultRowHeight="14.4" x14ac:dyDescent="0.3"/>
  <cols>
    <col min="1" max="1" width="18.33203125" bestFit="1" customWidth="1"/>
    <col min="2" max="2" width="47.6640625" bestFit="1" customWidth="1"/>
    <col min="3" max="3" width="52.109375" bestFit="1" customWidth="1"/>
  </cols>
  <sheetData>
    <row r="2" spans="1:3" x14ac:dyDescent="0.3">
      <c r="A2" t="s">
        <v>20</v>
      </c>
      <c r="B2" t="s">
        <v>17</v>
      </c>
      <c r="C2" t="s">
        <v>18</v>
      </c>
    </row>
    <row r="3" spans="1:3" x14ac:dyDescent="0.3">
      <c r="A3" t="s">
        <v>21</v>
      </c>
      <c r="B3" s="3">
        <v>5.9</v>
      </c>
      <c r="C3">
        <v>3.3</v>
      </c>
    </row>
    <row r="4" spans="1:3" x14ac:dyDescent="0.3">
      <c r="A4" t="s">
        <v>23</v>
      </c>
      <c r="B4" s="3">
        <v>5.9</v>
      </c>
      <c r="C4">
        <v>3.1</v>
      </c>
    </row>
    <row r="5" spans="1:3" x14ac:dyDescent="0.3">
      <c r="A5" t="s">
        <v>22</v>
      </c>
      <c r="B5" s="3">
        <v>5.6</v>
      </c>
      <c r="C5">
        <v>3.6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C10" sqref="C10"/>
    </sheetView>
  </sheetViews>
  <sheetFormatPr defaultRowHeight="14.4" x14ac:dyDescent="0.3"/>
  <cols>
    <col min="2" max="2" width="22" bestFit="1" customWidth="1"/>
    <col min="3" max="3" width="39.6640625" bestFit="1" customWidth="1"/>
    <col min="4" max="4" width="45.5546875" bestFit="1" customWidth="1"/>
  </cols>
  <sheetData>
    <row r="2" spans="2:4" x14ac:dyDescent="0.3">
      <c r="B2" t="s">
        <v>20</v>
      </c>
      <c r="C2" t="s">
        <v>1</v>
      </c>
      <c r="D2" t="s">
        <v>2</v>
      </c>
    </row>
    <row r="3" spans="2:4" x14ac:dyDescent="0.3">
      <c r="B3" t="s">
        <v>25</v>
      </c>
    </row>
    <row r="4" spans="2:4" x14ac:dyDescent="0.3">
      <c r="B4" t="s">
        <v>26</v>
      </c>
      <c r="C4">
        <v>36.5</v>
      </c>
      <c r="D4">
        <v>29.3</v>
      </c>
    </row>
    <row r="5" spans="2:4" x14ac:dyDescent="0.3">
      <c r="B5" s="6" t="s">
        <v>27</v>
      </c>
      <c r="C5">
        <v>35.799999999999997</v>
      </c>
      <c r="D5">
        <v>29.8</v>
      </c>
    </row>
    <row r="6" spans="2:4" x14ac:dyDescent="0.3">
      <c r="B6" t="s">
        <v>28</v>
      </c>
      <c r="C6">
        <v>36.299999999999997</v>
      </c>
      <c r="D6">
        <v>30.5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17" sqref="B17"/>
    </sheetView>
  </sheetViews>
  <sheetFormatPr defaultRowHeight="14.4" x14ac:dyDescent="0.3"/>
  <cols>
    <col min="2" max="2" width="18.33203125" bestFit="1" customWidth="1"/>
    <col min="3" max="3" width="29.109375" bestFit="1" customWidth="1"/>
    <col min="4" max="4" width="23.5546875" bestFit="1" customWidth="1"/>
  </cols>
  <sheetData>
    <row r="2" spans="2:4" x14ac:dyDescent="0.3">
      <c r="B2" t="s">
        <v>20</v>
      </c>
      <c r="C2" t="s">
        <v>3</v>
      </c>
      <c r="D2" t="s">
        <v>4</v>
      </c>
    </row>
    <row r="3" spans="2:4" x14ac:dyDescent="0.3">
      <c r="B3" t="s">
        <v>21</v>
      </c>
      <c r="C3">
        <v>4.3</v>
      </c>
      <c r="D3">
        <v>3.1</v>
      </c>
    </row>
    <row r="4" spans="2:4" x14ac:dyDescent="0.3">
      <c r="B4" t="s">
        <v>23</v>
      </c>
      <c r="C4">
        <v>5.7</v>
      </c>
      <c r="D4" s="2">
        <v>4</v>
      </c>
    </row>
    <row r="5" spans="2:4" x14ac:dyDescent="0.3">
      <c r="B5" t="s">
        <v>22</v>
      </c>
      <c r="C5">
        <v>5.8</v>
      </c>
      <c r="D5">
        <v>4.0999999999999996</v>
      </c>
    </row>
    <row r="11" spans="2:4" x14ac:dyDescent="0.3">
      <c r="C1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1" sqref="C21"/>
    </sheetView>
  </sheetViews>
  <sheetFormatPr defaultRowHeight="14.4" x14ac:dyDescent="0.3"/>
  <cols>
    <col min="3" max="5" width="26.44140625" bestFit="1" customWidth="1"/>
  </cols>
  <sheetData>
    <row r="1" spans="1:6" x14ac:dyDescent="0.3">
      <c r="A1" s="61" t="s">
        <v>15</v>
      </c>
      <c r="B1" s="61"/>
      <c r="C1" s="61"/>
    </row>
    <row r="2" spans="1:6" x14ac:dyDescent="0.3">
      <c r="A2" s="4"/>
      <c r="B2" s="4"/>
      <c r="C2" s="4"/>
    </row>
    <row r="3" spans="1:6" x14ac:dyDescent="0.3">
      <c r="A3" s="4"/>
      <c r="B3" s="37" t="s">
        <v>0</v>
      </c>
      <c r="C3" s="37" t="s">
        <v>33</v>
      </c>
    </row>
    <row r="4" spans="1:6" x14ac:dyDescent="0.3">
      <c r="A4" s="4"/>
      <c r="B4" s="37" t="s">
        <v>5</v>
      </c>
      <c r="C4" s="38">
        <v>15.5</v>
      </c>
    </row>
    <row r="5" spans="1:6" x14ac:dyDescent="0.3">
      <c r="A5" s="4"/>
      <c r="B5" s="37" t="s">
        <v>6</v>
      </c>
      <c r="C5" s="38">
        <v>14</v>
      </c>
    </row>
    <row r="6" spans="1:6" x14ac:dyDescent="0.3">
      <c r="A6" s="4"/>
      <c r="B6" s="37" t="s">
        <v>7</v>
      </c>
      <c r="C6" s="38">
        <v>14</v>
      </c>
    </row>
    <row r="7" spans="1:6" x14ac:dyDescent="0.3">
      <c r="A7" s="4"/>
      <c r="B7" s="37" t="s">
        <v>8</v>
      </c>
      <c r="C7" s="38">
        <v>14.5</v>
      </c>
    </row>
    <row r="8" spans="1:6" x14ac:dyDescent="0.3">
      <c r="A8" s="4"/>
      <c r="B8" s="37" t="s">
        <v>9</v>
      </c>
      <c r="C8" s="38">
        <v>16</v>
      </c>
    </row>
    <row r="9" spans="1:6" x14ac:dyDescent="0.3">
      <c r="A9" s="4"/>
      <c r="B9" s="37" t="s">
        <v>10</v>
      </c>
      <c r="C9" s="38">
        <v>14.3</v>
      </c>
    </row>
    <row r="10" spans="1:6" x14ac:dyDescent="0.3">
      <c r="A10" s="4"/>
      <c r="B10" s="37"/>
      <c r="C10" s="38">
        <v>14</v>
      </c>
    </row>
    <row r="11" spans="1:6" x14ac:dyDescent="0.3">
      <c r="A11" s="4"/>
      <c r="B11" s="37">
        <v>2019</v>
      </c>
      <c r="C11" s="38">
        <v>14</v>
      </c>
    </row>
    <row r="12" spans="1:6" x14ac:dyDescent="0.3">
      <c r="A12" s="4"/>
      <c r="B12" s="37"/>
      <c r="C12" s="38">
        <v>16.399999999999999</v>
      </c>
    </row>
    <row r="13" spans="1:6" x14ac:dyDescent="0.3">
      <c r="A13" s="4"/>
      <c r="B13" s="37"/>
      <c r="C13" s="38">
        <v>14.9</v>
      </c>
    </row>
    <row r="14" spans="1:6" x14ac:dyDescent="0.3">
      <c r="B14" s="37"/>
      <c r="C14" s="39">
        <v>14.6</v>
      </c>
    </row>
    <row r="15" spans="1:6" x14ac:dyDescent="0.3">
      <c r="B15" s="37">
        <v>2020</v>
      </c>
      <c r="C15" s="39">
        <v>14.5</v>
      </c>
    </row>
    <row r="16" spans="1:6" x14ac:dyDescent="0.3">
      <c r="B16" s="37"/>
      <c r="C16" s="39" t="e">
        <f>#REF!</f>
        <v>#REF!</v>
      </c>
      <c r="F16" s="4"/>
    </row>
    <row r="17" spans="2:4" x14ac:dyDescent="0.3">
      <c r="B17" s="37"/>
      <c r="C17" s="40" t="e">
        <f>#REF!</f>
        <v>#REF!</v>
      </c>
    </row>
    <row r="18" spans="2:4" x14ac:dyDescent="0.3">
      <c r="B18" s="37"/>
      <c r="C18" s="39" t="e">
        <f>#REF!</f>
        <v>#REF!</v>
      </c>
    </row>
    <row r="19" spans="2:4" x14ac:dyDescent="0.3">
      <c r="B19" s="37">
        <v>2021</v>
      </c>
      <c r="C19" s="39" t="e">
        <f>#REF!</f>
        <v>#REF!</v>
      </c>
    </row>
    <row r="20" spans="2:4" x14ac:dyDescent="0.3">
      <c r="B20" s="37"/>
      <c r="C20" s="40">
        <v>13.4</v>
      </c>
    </row>
    <row r="21" spans="2:4" x14ac:dyDescent="0.3">
      <c r="B21" s="37"/>
      <c r="C21" s="39">
        <v>13.2</v>
      </c>
    </row>
    <row r="22" spans="2:4" x14ac:dyDescent="0.3">
      <c r="B22" s="37">
        <v>2022</v>
      </c>
      <c r="C22" s="39">
        <v>12.6</v>
      </c>
    </row>
    <row r="23" spans="2:4" x14ac:dyDescent="0.3">
      <c r="D23" t="e">
        <f>AVERAGE(C18:C22)</f>
        <v>#REF!</v>
      </c>
    </row>
    <row r="25" spans="2:4" x14ac:dyDescent="0.3">
      <c r="D25" s="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workbookViewId="0">
      <selection activeCell="C15" sqref="C15"/>
    </sheetView>
  </sheetViews>
  <sheetFormatPr defaultRowHeight="14.4" x14ac:dyDescent="0.3"/>
  <cols>
    <col min="3" max="3" width="34.44140625" bestFit="1" customWidth="1"/>
    <col min="4" max="4" width="29" bestFit="1" customWidth="1"/>
  </cols>
  <sheetData>
    <row r="2" spans="2:4" x14ac:dyDescent="0.3">
      <c r="B2" t="s">
        <v>0</v>
      </c>
      <c r="C2" t="s">
        <v>62</v>
      </c>
      <c r="D2" t="s">
        <v>63</v>
      </c>
    </row>
    <row r="3" spans="2:4" x14ac:dyDescent="0.3">
      <c r="B3" t="s">
        <v>5</v>
      </c>
      <c r="C3" s="12">
        <v>2.2999999999999998</v>
      </c>
      <c r="D3" s="12">
        <v>2.8</v>
      </c>
    </row>
    <row r="4" spans="2:4" x14ac:dyDescent="0.3">
      <c r="B4" t="s">
        <v>6</v>
      </c>
      <c r="C4" s="12">
        <v>3.6</v>
      </c>
      <c r="D4" s="12">
        <v>2.7</v>
      </c>
    </row>
    <row r="5" spans="2:4" x14ac:dyDescent="0.3">
      <c r="B5" t="s">
        <v>7</v>
      </c>
      <c r="C5" s="12">
        <v>3.6</v>
      </c>
      <c r="D5" s="12">
        <v>2.9</v>
      </c>
    </row>
    <row r="6" spans="2:4" x14ac:dyDescent="0.3">
      <c r="B6" t="s">
        <v>8</v>
      </c>
      <c r="C6" s="12">
        <v>5.6</v>
      </c>
      <c r="D6" s="12">
        <v>3.7</v>
      </c>
    </row>
    <row r="7" spans="2:4" x14ac:dyDescent="0.3">
      <c r="B7" t="s">
        <v>9</v>
      </c>
      <c r="C7" s="12">
        <v>5.7</v>
      </c>
      <c r="D7" s="12">
        <v>3.9</v>
      </c>
    </row>
    <row r="8" spans="2:4" x14ac:dyDescent="0.3">
      <c r="B8" t="s">
        <v>10</v>
      </c>
      <c r="C8" s="12">
        <v>6.2</v>
      </c>
      <c r="D8" s="12">
        <v>4.0999999999999996</v>
      </c>
    </row>
    <row r="9" spans="2:4" x14ac:dyDescent="0.3">
      <c r="C9" s="12">
        <v>5.0999999999999996</v>
      </c>
      <c r="D9" s="12">
        <v>3.9</v>
      </c>
    </row>
    <row r="10" spans="2:4" x14ac:dyDescent="0.3">
      <c r="B10">
        <v>2019</v>
      </c>
      <c r="C10" s="12">
        <v>4.8</v>
      </c>
      <c r="D10" s="12">
        <v>3.8</v>
      </c>
    </row>
    <row r="11" spans="2:4" x14ac:dyDescent="0.3">
      <c r="C11" s="20">
        <v>6</v>
      </c>
      <c r="D11" s="12">
        <v>4.2</v>
      </c>
    </row>
    <row r="12" spans="2:4" x14ac:dyDescent="0.3">
      <c r="C12" s="12">
        <v>6.8</v>
      </c>
      <c r="D12" s="12">
        <v>4.5999999999999996</v>
      </c>
    </row>
    <row r="13" spans="2:4" x14ac:dyDescent="0.3">
      <c r="C13" s="12">
        <v>7.3</v>
      </c>
      <c r="D13" s="21">
        <v>5</v>
      </c>
    </row>
    <row r="14" spans="2:4" x14ac:dyDescent="0.3">
      <c r="B14">
        <v>2020</v>
      </c>
      <c r="C14" s="12">
        <v>7.9</v>
      </c>
      <c r="D14" s="12">
        <v>5.3</v>
      </c>
    </row>
    <row r="15" spans="2:4" x14ac:dyDescent="0.3">
      <c r="C15" s="12" t="e">
        <f>#REF!</f>
        <v>#REF!</v>
      </c>
      <c r="D15" s="12" t="e">
        <f>#REF!</f>
        <v>#REF!</v>
      </c>
    </row>
    <row r="16" spans="2:4" x14ac:dyDescent="0.3">
      <c r="C16" s="12" t="e">
        <f>#REF!</f>
        <v>#REF!</v>
      </c>
      <c r="D16" s="12" t="e">
        <f>#REF!</f>
        <v>#REF!</v>
      </c>
    </row>
    <row r="17" spans="2:6" x14ac:dyDescent="0.3">
      <c r="C17" s="12" t="e">
        <f>#REF!</f>
        <v>#REF!</v>
      </c>
      <c r="D17" s="12" t="e">
        <f>#REF!</f>
        <v>#REF!</v>
      </c>
    </row>
    <row r="18" spans="2:6" x14ac:dyDescent="0.3">
      <c r="B18">
        <v>2021</v>
      </c>
      <c r="C18" s="12" t="e">
        <f>#REF!</f>
        <v>#REF!</v>
      </c>
      <c r="D18" s="12">
        <f>[2]FSD!$E$82</f>
        <v>6.2</v>
      </c>
      <c r="F18" s="27"/>
    </row>
    <row r="19" spans="2:6" x14ac:dyDescent="0.3">
      <c r="C19" s="12">
        <v>8</v>
      </c>
      <c r="D19" s="12">
        <v>6</v>
      </c>
    </row>
    <row r="20" spans="2:6" x14ac:dyDescent="0.3">
      <c r="C20" s="12">
        <v>9</v>
      </c>
      <c r="D20" s="12">
        <v>6.3</v>
      </c>
    </row>
    <row r="21" spans="2:6" x14ac:dyDescent="0.3">
      <c r="B21">
        <v>2022</v>
      </c>
      <c r="C21">
        <v>8.9</v>
      </c>
      <c r="D21">
        <v>6.2</v>
      </c>
    </row>
    <row r="24" spans="2:6" x14ac:dyDescent="0.3">
      <c r="C24" t="e">
        <f>AVERAGE(C15:C17)</f>
        <v>#REF!</v>
      </c>
      <c r="D24" t="e">
        <f>AVERAGE(D16:D18)</f>
        <v>#REF!</v>
      </c>
    </row>
    <row r="25" spans="2:6" x14ac:dyDescent="0.3">
      <c r="B25" s="28"/>
      <c r="C25" s="28"/>
      <c r="D25" s="28"/>
      <c r="E25" s="28"/>
    </row>
    <row r="26" spans="2:6" x14ac:dyDescent="0.3">
      <c r="B26" s="28"/>
      <c r="C26" s="29"/>
      <c r="D26" s="29"/>
      <c r="E26" s="28"/>
    </row>
    <row r="27" spans="2:6" x14ac:dyDescent="0.3">
      <c r="B27" s="28"/>
      <c r="C27" s="29"/>
      <c r="D27" s="29"/>
      <c r="E27" s="28"/>
    </row>
    <row r="28" spans="2:6" x14ac:dyDescent="0.3">
      <c r="B28" s="28"/>
      <c r="C28" s="3"/>
      <c r="D28" s="3"/>
      <c r="E28" s="28"/>
    </row>
    <row r="29" spans="2:6" x14ac:dyDescent="0.3">
      <c r="B29" s="28"/>
      <c r="C29" s="3"/>
      <c r="D29" s="3"/>
      <c r="E29" s="28"/>
    </row>
    <row r="30" spans="2:6" x14ac:dyDescent="0.3">
      <c r="B30" s="28"/>
      <c r="C30" s="3"/>
      <c r="D30" s="3"/>
      <c r="E30" s="28"/>
    </row>
    <row r="31" spans="2:6" x14ac:dyDescent="0.3">
      <c r="B31" s="28"/>
      <c r="C31" s="3"/>
      <c r="D31" s="3"/>
      <c r="E31" s="28"/>
    </row>
    <row r="32" spans="2:6" x14ac:dyDescent="0.3">
      <c r="B32" s="28"/>
      <c r="C32" s="3"/>
      <c r="D32" s="3"/>
      <c r="E32" s="28"/>
    </row>
    <row r="33" spans="2:5" x14ac:dyDescent="0.3">
      <c r="B33" s="28"/>
      <c r="C33" s="3"/>
      <c r="D33" s="3"/>
      <c r="E33" s="28"/>
    </row>
    <row r="34" spans="2:5" x14ac:dyDescent="0.3">
      <c r="B34" s="28"/>
      <c r="C34" s="3"/>
      <c r="D34" s="3"/>
      <c r="E34" s="28"/>
    </row>
    <row r="35" spans="2:5" x14ac:dyDescent="0.3">
      <c r="B35" s="28"/>
      <c r="C35" s="3"/>
      <c r="D35" s="3"/>
      <c r="E35" s="28"/>
    </row>
    <row r="36" spans="2:5" x14ac:dyDescent="0.3">
      <c r="B36" s="28"/>
      <c r="C36" s="3"/>
      <c r="D36" s="3"/>
      <c r="E36" s="28"/>
    </row>
    <row r="37" spans="2:5" x14ac:dyDescent="0.3">
      <c r="B37" s="28"/>
      <c r="C37" s="3"/>
      <c r="D37" s="3"/>
      <c r="E37" s="28"/>
    </row>
    <row r="38" spans="2:5" x14ac:dyDescent="0.3">
      <c r="B38" s="28"/>
      <c r="C38" s="3"/>
      <c r="D38" s="3"/>
      <c r="E38" s="28"/>
    </row>
    <row r="39" spans="2:5" x14ac:dyDescent="0.3">
      <c r="B39" s="28"/>
      <c r="C39" s="3"/>
      <c r="D39" s="3"/>
      <c r="E39" s="28"/>
    </row>
    <row r="40" spans="2:5" x14ac:dyDescent="0.3">
      <c r="B40" s="28"/>
      <c r="C40" s="13"/>
      <c r="D40" s="13"/>
      <c r="E40" s="28"/>
    </row>
    <row r="41" spans="2:5" x14ac:dyDescent="0.3">
      <c r="B41" s="28"/>
      <c r="C41" s="13"/>
      <c r="D41" s="13"/>
      <c r="E41" s="28"/>
    </row>
    <row r="42" spans="2:5" x14ac:dyDescent="0.3">
      <c r="B42" s="28"/>
      <c r="C42" s="13"/>
      <c r="D42" s="13"/>
      <c r="E42" s="28"/>
    </row>
    <row r="43" spans="2:5" x14ac:dyDescent="0.3">
      <c r="B43" s="28"/>
      <c r="C43" s="13"/>
      <c r="D43" s="3"/>
      <c r="E43" s="28"/>
    </row>
    <row r="44" spans="2:5" x14ac:dyDescent="0.3">
      <c r="B44" s="28"/>
      <c r="C44" s="13"/>
      <c r="D44" s="13"/>
      <c r="E44" s="28"/>
    </row>
    <row r="45" spans="2:5" x14ac:dyDescent="0.3">
      <c r="B45" s="28"/>
      <c r="C45" s="13"/>
      <c r="D45" s="13"/>
      <c r="E45" s="28"/>
    </row>
    <row r="46" spans="2:5" x14ac:dyDescent="0.3">
      <c r="B46" s="28"/>
      <c r="C46" s="13"/>
      <c r="D46" s="13"/>
      <c r="E46" s="28"/>
    </row>
    <row r="47" spans="2:5" x14ac:dyDescent="0.3">
      <c r="B47" s="28"/>
      <c r="C47" s="13"/>
      <c r="D47" s="13"/>
      <c r="E47" s="28"/>
    </row>
    <row r="48" spans="2:5" x14ac:dyDescent="0.3">
      <c r="B48" s="28"/>
      <c r="C48" s="13"/>
      <c r="D48" s="13"/>
      <c r="E48" s="28"/>
    </row>
    <row r="49" spans="2:5" x14ac:dyDescent="0.3">
      <c r="B49" s="28"/>
      <c r="C49" s="13"/>
      <c r="D49" s="13"/>
      <c r="E49" s="28"/>
    </row>
    <row r="50" spans="2:5" x14ac:dyDescent="0.3">
      <c r="B50" s="28"/>
      <c r="C50" s="13"/>
      <c r="D50" s="13"/>
      <c r="E50" s="28"/>
    </row>
    <row r="51" spans="2:5" x14ac:dyDescent="0.3">
      <c r="B51" s="28"/>
      <c r="C51" s="13"/>
      <c r="D51" s="13"/>
      <c r="E51" s="28"/>
    </row>
    <row r="52" spans="2:5" x14ac:dyDescent="0.3">
      <c r="B52" s="28"/>
      <c r="C52" s="13"/>
      <c r="D52" s="13"/>
      <c r="E52" s="28"/>
    </row>
    <row r="53" spans="2:5" x14ac:dyDescent="0.3">
      <c r="B53" s="28"/>
      <c r="C53" s="13"/>
      <c r="D53" s="13"/>
      <c r="E53" s="28"/>
    </row>
    <row r="54" spans="2:5" x14ac:dyDescent="0.3">
      <c r="B54" s="28"/>
      <c r="C54" s="13"/>
      <c r="D54" s="13"/>
      <c r="E54" s="28"/>
    </row>
    <row r="55" spans="2:5" x14ac:dyDescent="0.3">
      <c r="B55" s="28"/>
      <c r="C55" s="13"/>
      <c r="D55" s="13"/>
      <c r="E55" s="28"/>
    </row>
    <row r="56" spans="2:5" x14ac:dyDescent="0.3">
      <c r="B56" s="28"/>
      <c r="C56" s="13"/>
      <c r="D56" s="3"/>
      <c r="E56" s="28"/>
    </row>
    <row r="57" spans="2:5" x14ac:dyDescent="0.3">
      <c r="B57" s="28"/>
      <c r="C57" s="13"/>
      <c r="D57" s="13"/>
      <c r="E57" s="28"/>
    </row>
    <row r="58" spans="2:5" x14ac:dyDescent="0.3">
      <c r="B58" s="28"/>
      <c r="C58" s="3"/>
      <c r="D58" s="13"/>
      <c r="E58" s="28"/>
    </row>
    <row r="59" spans="2:5" x14ac:dyDescent="0.3">
      <c r="B59" s="28"/>
      <c r="C59" s="13"/>
      <c r="D59" s="13"/>
      <c r="E59" s="28"/>
    </row>
    <row r="60" spans="2:5" x14ac:dyDescent="0.3">
      <c r="B60" s="28"/>
      <c r="C60" s="13"/>
      <c r="D60" s="13"/>
      <c r="E60" s="28"/>
    </row>
    <row r="61" spans="2:5" x14ac:dyDescent="0.3">
      <c r="B61" s="28"/>
      <c r="C61" s="13"/>
      <c r="D61" s="13"/>
      <c r="E61" s="28"/>
    </row>
    <row r="62" spans="2:5" x14ac:dyDescent="0.3">
      <c r="B62" s="28"/>
      <c r="C62" s="13"/>
      <c r="D62" s="13"/>
      <c r="E62" s="28"/>
    </row>
    <row r="63" spans="2:5" x14ac:dyDescent="0.3">
      <c r="B63" s="28"/>
      <c r="C63" s="13"/>
      <c r="D63" s="13"/>
      <c r="E63" s="28"/>
    </row>
    <row r="64" spans="2:5" x14ac:dyDescent="0.3">
      <c r="B64" s="28"/>
      <c r="C64" s="13"/>
      <c r="D64" s="13"/>
      <c r="E64" s="28"/>
    </row>
    <row r="65" spans="2:5" x14ac:dyDescent="0.3">
      <c r="B65" s="28"/>
      <c r="C65" s="13"/>
      <c r="D65" s="13"/>
      <c r="E65" s="28"/>
    </row>
    <row r="66" spans="2:5" x14ac:dyDescent="0.3">
      <c r="B66" s="28"/>
      <c r="C66" s="13"/>
      <c r="D66" s="13"/>
      <c r="E66" s="28"/>
    </row>
    <row r="67" spans="2:5" x14ac:dyDescent="0.3">
      <c r="B67" s="28"/>
      <c r="C67" s="13"/>
      <c r="D67" s="13"/>
      <c r="E67" s="28"/>
    </row>
    <row r="68" spans="2:5" x14ac:dyDescent="0.3">
      <c r="B68" s="28"/>
      <c r="C68" s="13"/>
      <c r="D68" s="13"/>
      <c r="E68" s="28"/>
    </row>
    <row r="69" spans="2:5" x14ac:dyDescent="0.3">
      <c r="B69" s="28"/>
      <c r="C69" s="13"/>
      <c r="D69" s="13"/>
      <c r="E69" s="28"/>
    </row>
    <row r="70" spans="2:5" x14ac:dyDescent="0.3">
      <c r="B70" s="28"/>
      <c r="C70" s="14"/>
      <c r="D70" s="14"/>
      <c r="E70" s="28"/>
    </row>
    <row r="71" spans="2:5" x14ac:dyDescent="0.3">
      <c r="B71" s="28"/>
      <c r="C71" s="3"/>
      <c r="D71" s="3"/>
      <c r="E71" s="28"/>
    </row>
    <row r="72" spans="2:5" x14ac:dyDescent="0.3">
      <c r="B72" s="28"/>
      <c r="C72" s="3"/>
      <c r="D72" s="3"/>
      <c r="E72" s="28"/>
    </row>
    <row r="73" spans="2:5" x14ac:dyDescent="0.3">
      <c r="B73" s="28"/>
      <c r="C73" s="3"/>
      <c r="D73" s="3"/>
      <c r="E73" s="28"/>
    </row>
    <row r="74" spans="2:5" x14ac:dyDescent="0.3">
      <c r="B74" s="28"/>
      <c r="C74" s="3"/>
      <c r="D74" s="3"/>
      <c r="E74" s="28"/>
    </row>
    <row r="75" spans="2:5" x14ac:dyDescent="0.3">
      <c r="B75" s="28"/>
      <c r="C75" s="3"/>
      <c r="D75" s="3"/>
      <c r="E75" s="28"/>
    </row>
    <row r="76" spans="2:5" x14ac:dyDescent="0.3">
      <c r="B76" s="28"/>
      <c r="C76" s="3"/>
      <c r="D76" s="3"/>
      <c r="E76" s="28"/>
    </row>
    <row r="77" spans="2:5" x14ac:dyDescent="0.3">
      <c r="B77" s="28"/>
      <c r="C77" s="3"/>
      <c r="D77" s="3"/>
      <c r="E77" s="28"/>
    </row>
    <row r="78" spans="2:5" x14ac:dyDescent="0.3">
      <c r="B78" s="28"/>
      <c r="C78" s="3"/>
      <c r="D78" s="3"/>
      <c r="E78" s="28"/>
    </row>
    <row r="79" spans="2:5" x14ac:dyDescent="0.3">
      <c r="B79" s="28"/>
      <c r="C79" s="3"/>
      <c r="D79" s="3"/>
      <c r="E79" s="28"/>
    </row>
    <row r="80" spans="2:5" x14ac:dyDescent="0.3">
      <c r="B80" s="28"/>
      <c r="C80" s="3"/>
      <c r="D80" s="3"/>
      <c r="E80" s="28"/>
    </row>
    <row r="81" spans="2:5" x14ac:dyDescent="0.3">
      <c r="B81" s="28"/>
      <c r="C81" s="3"/>
      <c r="D81" s="3"/>
      <c r="E81" s="28"/>
    </row>
    <row r="82" spans="2:5" x14ac:dyDescent="0.3">
      <c r="B82" s="28"/>
      <c r="C82" s="3"/>
      <c r="D82" s="3"/>
      <c r="E82" s="28"/>
    </row>
    <row r="83" spans="2:5" x14ac:dyDescent="0.3">
      <c r="B83" s="28"/>
      <c r="C83" s="3"/>
      <c r="D83" s="3"/>
      <c r="E83" s="28"/>
    </row>
    <row r="84" spans="2:5" x14ac:dyDescent="0.3">
      <c r="B84" s="28"/>
      <c r="C84" s="3"/>
      <c r="D84" s="3"/>
      <c r="E84" s="28"/>
    </row>
    <row r="85" spans="2:5" x14ac:dyDescent="0.3">
      <c r="B85" s="28"/>
      <c r="C85" s="3"/>
      <c r="D85" s="3"/>
      <c r="E85" s="28"/>
    </row>
    <row r="86" spans="2:5" x14ac:dyDescent="0.3">
      <c r="B86" s="28"/>
      <c r="C86" s="3"/>
      <c r="D86" s="3"/>
      <c r="E86" s="28"/>
    </row>
    <row r="87" spans="2:5" x14ac:dyDescent="0.3">
      <c r="B87" s="28"/>
      <c r="C87" s="3"/>
      <c r="D87" s="3"/>
      <c r="E87" s="28"/>
    </row>
    <row r="88" spans="2:5" x14ac:dyDescent="0.3">
      <c r="B88" s="28"/>
      <c r="C88" s="3"/>
      <c r="D88" s="3"/>
      <c r="E88" s="28"/>
    </row>
    <row r="89" spans="2:5" x14ac:dyDescent="0.3">
      <c r="B89" s="28"/>
      <c r="C89" s="3"/>
      <c r="D89" s="3"/>
      <c r="E89" s="28"/>
    </row>
    <row r="90" spans="2:5" x14ac:dyDescent="0.3">
      <c r="B90" s="28"/>
      <c r="C90" s="3"/>
      <c r="D90" s="3"/>
      <c r="E90" s="28"/>
    </row>
    <row r="91" spans="2:5" x14ac:dyDescent="0.3">
      <c r="B91" s="28"/>
      <c r="C91" s="3"/>
      <c r="D91" s="3"/>
      <c r="E91" s="28"/>
    </row>
    <row r="92" spans="2:5" x14ac:dyDescent="0.3">
      <c r="B92" s="28"/>
      <c r="C92" s="3"/>
      <c r="D92" s="3"/>
      <c r="E92" s="28"/>
    </row>
    <row r="93" spans="2:5" x14ac:dyDescent="0.3">
      <c r="B93" s="28"/>
      <c r="C93" s="3"/>
      <c r="D93" s="3"/>
      <c r="E93" s="28"/>
    </row>
    <row r="94" spans="2:5" x14ac:dyDescent="0.3">
      <c r="B94" s="28"/>
      <c r="C94" s="3"/>
      <c r="D94" s="3"/>
      <c r="E94" s="28"/>
    </row>
    <row r="95" spans="2:5" x14ac:dyDescent="0.3">
      <c r="B95" s="28"/>
      <c r="C95" s="3"/>
      <c r="D95" s="3"/>
      <c r="E95" s="28"/>
    </row>
    <row r="96" spans="2:5" x14ac:dyDescent="0.3">
      <c r="B96" s="28"/>
      <c r="C96" s="3"/>
      <c r="D96" s="3"/>
      <c r="E96" s="28"/>
    </row>
    <row r="97" spans="2:5" x14ac:dyDescent="0.3">
      <c r="B97" s="28"/>
      <c r="C97" s="3"/>
      <c r="D97" s="3"/>
      <c r="E97" s="28"/>
    </row>
    <row r="98" spans="2:5" x14ac:dyDescent="0.3">
      <c r="B98" s="28"/>
      <c r="C98" s="3"/>
      <c r="D98" s="3"/>
      <c r="E98" s="28"/>
    </row>
    <row r="99" spans="2:5" x14ac:dyDescent="0.3">
      <c r="B99" s="28"/>
      <c r="C99" s="11"/>
      <c r="D99" s="11"/>
      <c r="E99" s="28"/>
    </row>
    <row r="100" spans="2:5" x14ac:dyDescent="0.3">
      <c r="B100" s="28"/>
      <c r="C100" s="14"/>
      <c r="D100" s="14"/>
      <c r="E100" s="28"/>
    </row>
    <row r="101" spans="2:5" x14ac:dyDescent="0.3">
      <c r="B101" s="28"/>
      <c r="C101" s="3"/>
      <c r="D101" s="3"/>
      <c r="E101" s="28"/>
    </row>
    <row r="102" spans="2:5" x14ac:dyDescent="0.3">
      <c r="B102" s="28"/>
      <c r="C102" s="25"/>
      <c r="D102" s="11"/>
      <c r="E102" s="28"/>
    </row>
    <row r="103" spans="2:5" x14ac:dyDescent="0.3">
      <c r="B103" s="28"/>
      <c r="C103" s="28"/>
      <c r="D103" s="28"/>
      <c r="E103" s="28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topLeftCell="B1" workbookViewId="0">
      <selection activeCell="C18" sqref="C18"/>
    </sheetView>
  </sheetViews>
  <sheetFormatPr defaultRowHeight="14.4" x14ac:dyDescent="0.3"/>
  <cols>
    <col min="3" max="3" width="26.44140625" bestFit="1" customWidth="1"/>
  </cols>
  <sheetData>
    <row r="3" spans="2:4" x14ac:dyDescent="0.3">
      <c r="B3" s="4" t="s">
        <v>0</v>
      </c>
      <c r="C3" s="4" t="s">
        <v>24</v>
      </c>
    </row>
    <row r="4" spans="2:4" x14ac:dyDescent="0.3">
      <c r="B4" s="4" t="s">
        <v>9</v>
      </c>
      <c r="C4" s="5">
        <v>62.6</v>
      </c>
      <c r="D4" s="2"/>
    </row>
    <row r="5" spans="2:4" x14ac:dyDescent="0.3">
      <c r="B5" s="4" t="s">
        <v>10</v>
      </c>
      <c r="C5" s="5">
        <v>64.7</v>
      </c>
      <c r="D5" s="2"/>
    </row>
    <row r="6" spans="2:4" x14ac:dyDescent="0.3">
      <c r="B6" s="4"/>
      <c r="C6" s="5">
        <v>59.7</v>
      </c>
      <c r="D6" s="2"/>
    </row>
    <row r="7" spans="2:4" x14ac:dyDescent="0.3">
      <c r="B7" s="4">
        <v>2019</v>
      </c>
      <c r="C7" s="5">
        <v>52.7</v>
      </c>
      <c r="D7" s="2"/>
    </row>
    <row r="8" spans="2:4" x14ac:dyDescent="0.3">
      <c r="B8" s="4"/>
      <c r="C8" s="5">
        <v>50.4</v>
      </c>
      <c r="D8" s="2"/>
    </row>
    <row r="9" spans="2:4" x14ac:dyDescent="0.3">
      <c r="B9" s="4"/>
      <c r="C9" s="5">
        <v>56.1</v>
      </c>
      <c r="D9" s="2"/>
    </row>
    <row r="10" spans="2:4" x14ac:dyDescent="0.3">
      <c r="B10" s="4"/>
      <c r="C10" s="5">
        <v>55.8</v>
      </c>
      <c r="D10" s="2"/>
    </row>
    <row r="11" spans="2:4" x14ac:dyDescent="0.3">
      <c r="B11" s="4">
        <v>2020</v>
      </c>
      <c r="C11" s="5">
        <v>43.2</v>
      </c>
      <c r="D11" s="2"/>
    </row>
    <row r="12" spans="2:4" x14ac:dyDescent="0.3">
      <c r="B12" s="4"/>
      <c r="C12" s="9">
        <f>'QEB Table 5.2'!B73</f>
        <v>42.1</v>
      </c>
      <c r="D12" s="2"/>
    </row>
    <row r="13" spans="2:4" x14ac:dyDescent="0.3">
      <c r="B13" s="4"/>
      <c r="C13" s="18">
        <f>'QEB Table 5.2'!B74</f>
        <v>52.8</v>
      </c>
      <c r="D13" s="2"/>
    </row>
    <row r="14" spans="2:4" x14ac:dyDescent="0.3">
      <c r="B14" s="4"/>
      <c r="C14" s="16">
        <f>'QEB Table 5.2'!B75</f>
        <v>46.7</v>
      </c>
      <c r="D14" s="2"/>
    </row>
    <row r="15" spans="2:4" x14ac:dyDescent="0.3">
      <c r="B15" s="4">
        <v>2021</v>
      </c>
      <c r="C15" s="16">
        <f>'QEB Table 5.2'!B76</f>
        <v>40.4</v>
      </c>
      <c r="D15" s="2"/>
    </row>
    <row r="16" spans="2:4" x14ac:dyDescent="0.3">
      <c r="B16" s="4"/>
      <c r="C16" s="16">
        <v>53.1</v>
      </c>
      <c r="D16" s="2"/>
    </row>
    <row r="17" spans="2:3" x14ac:dyDescent="0.3">
      <c r="B17" s="4"/>
      <c r="C17" s="16">
        <v>41.5</v>
      </c>
    </row>
    <row r="18" spans="2:3" x14ac:dyDescent="0.3">
      <c r="B18" s="4">
        <v>2022</v>
      </c>
      <c r="C18" s="15">
        <v>47.8</v>
      </c>
    </row>
    <row r="19" spans="2:3" x14ac:dyDescent="0.3">
      <c r="C19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C21" sqref="C21"/>
    </sheetView>
  </sheetViews>
  <sheetFormatPr defaultRowHeight="14.4" x14ac:dyDescent="0.3"/>
  <cols>
    <col min="1" max="1" width="11" bestFit="1" customWidth="1"/>
    <col min="2" max="2" width="47.6640625" bestFit="1" customWidth="1"/>
    <col min="3" max="3" width="52.109375" bestFit="1" customWidth="1"/>
  </cols>
  <sheetData>
    <row r="2" spans="1:3" x14ac:dyDescent="0.3">
      <c r="A2" t="s">
        <v>30</v>
      </c>
      <c r="B2" t="s">
        <v>66</v>
      </c>
      <c r="C2" t="s">
        <v>67</v>
      </c>
    </row>
    <row r="3" spans="1:3" x14ac:dyDescent="0.3">
      <c r="A3" t="s">
        <v>5</v>
      </c>
      <c r="B3" s="3">
        <v>5.3</v>
      </c>
      <c r="C3" s="3">
        <v>3.9</v>
      </c>
    </row>
    <row r="4" spans="1:3" x14ac:dyDescent="0.3">
      <c r="A4" t="s">
        <v>6</v>
      </c>
      <c r="B4" s="3">
        <v>5.2</v>
      </c>
      <c r="C4" s="3">
        <v>3.5</v>
      </c>
    </row>
    <row r="5" spans="1:3" x14ac:dyDescent="0.3">
      <c r="A5" t="s">
        <v>7</v>
      </c>
      <c r="B5" s="3">
        <v>6.5</v>
      </c>
      <c r="C5" s="3">
        <v>3.1</v>
      </c>
    </row>
    <row r="6" spans="1:3" x14ac:dyDescent="0.3">
      <c r="A6" t="s">
        <v>8</v>
      </c>
      <c r="B6" s="3">
        <v>6</v>
      </c>
      <c r="C6" s="3">
        <v>3.4</v>
      </c>
    </row>
    <row r="7" spans="1:3" x14ac:dyDescent="0.3">
      <c r="A7" t="s">
        <v>9</v>
      </c>
      <c r="B7" s="3">
        <v>6</v>
      </c>
      <c r="C7" s="3">
        <v>3.1</v>
      </c>
    </row>
    <row r="8" spans="1:3" x14ac:dyDescent="0.3">
      <c r="A8" t="s">
        <v>10</v>
      </c>
      <c r="B8" s="3">
        <v>5.9</v>
      </c>
      <c r="C8" s="3">
        <v>3.1</v>
      </c>
    </row>
    <row r="9" spans="1:3" x14ac:dyDescent="0.3">
      <c r="B9" s="3">
        <v>5.7</v>
      </c>
      <c r="C9" s="3">
        <v>3.1</v>
      </c>
    </row>
    <row r="10" spans="1:3" x14ac:dyDescent="0.3">
      <c r="A10">
        <v>2019</v>
      </c>
      <c r="B10" s="3">
        <v>5.5</v>
      </c>
      <c r="C10" s="3">
        <v>3.4</v>
      </c>
    </row>
    <row r="11" spans="1:3" x14ac:dyDescent="0.3">
      <c r="B11" s="3">
        <v>5.8</v>
      </c>
      <c r="C11" s="3">
        <v>3.8</v>
      </c>
    </row>
    <row r="12" spans="1:3" x14ac:dyDescent="0.3">
      <c r="B12" s="3">
        <v>5.0999999999999996</v>
      </c>
      <c r="C12" s="3">
        <v>3.9</v>
      </c>
    </row>
    <row r="13" spans="1:3" x14ac:dyDescent="0.3">
      <c r="B13" s="3">
        <v>4.7</v>
      </c>
      <c r="C13" s="3">
        <v>3.2</v>
      </c>
    </row>
    <row r="14" spans="1:3" x14ac:dyDescent="0.3">
      <c r="A14">
        <v>2020</v>
      </c>
      <c r="B14" s="3">
        <v>4.7</v>
      </c>
      <c r="C14" s="3">
        <v>2.9</v>
      </c>
    </row>
    <row r="15" spans="1:3" x14ac:dyDescent="0.3">
      <c r="B15" s="18">
        <f>'QEB Table 5.2'!G73</f>
        <v>4.5999999999999996</v>
      </c>
      <c r="C15" s="18">
        <f>'QEB Table 5.2'!H73</f>
        <v>2.2999999999999998</v>
      </c>
    </row>
    <row r="16" spans="1:3" x14ac:dyDescent="0.3">
      <c r="B16" s="18">
        <f>'QEB Table 5.2'!G74</f>
        <v>4.5999999999999996</v>
      </c>
      <c r="C16" s="18">
        <f>'QEB Table 5.2'!H74</f>
        <v>2.6</v>
      </c>
    </row>
    <row r="17" spans="1:3" x14ac:dyDescent="0.3">
      <c r="B17" s="16">
        <f>'QEB Table 5.2'!G75</f>
        <v>4.5</v>
      </c>
      <c r="C17" s="16">
        <f>'QEB Table 5.2'!H75</f>
        <v>3.8</v>
      </c>
    </row>
    <row r="18" spans="1:3" x14ac:dyDescent="0.3">
      <c r="A18">
        <v>2021</v>
      </c>
      <c r="B18" s="16">
        <f>'QEB Table 5.2'!G76</f>
        <v>4.8</v>
      </c>
      <c r="C18" s="16">
        <f>'QEB Table 5.2'!H76</f>
        <v>2.6</v>
      </c>
    </row>
    <row r="19" spans="1:3" x14ac:dyDescent="0.3">
      <c r="B19" s="16">
        <v>4.2</v>
      </c>
      <c r="C19" s="16">
        <v>2.9</v>
      </c>
    </row>
    <row r="20" spans="1:3" x14ac:dyDescent="0.3">
      <c r="B20" s="23">
        <v>4.2</v>
      </c>
      <c r="C20" s="23">
        <v>2.5</v>
      </c>
    </row>
    <row r="21" spans="1:3" x14ac:dyDescent="0.3">
      <c r="A21">
        <v>2022</v>
      </c>
      <c r="B21" s="35">
        <v>2.8</v>
      </c>
      <c r="C21" s="35">
        <v>3</v>
      </c>
    </row>
    <row r="22" spans="1:3" x14ac:dyDescent="0.3">
      <c r="B22" s="31"/>
      <c r="C22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B10" sqref="B10:C10"/>
    </sheetView>
  </sheetViews>
  <sheetFormatPr defaultRowHeight="14.4" x14ac:dyDescent="0.3"/>
  <cols>
    <col min="1" max="1" width="22.5546875" bestFit="1" customWidth="1"/>
    <col min="2" max="2" width="21.109375" bestFit="1" customWidth="1"/>
  </cols>
  <sheetData>
    <row r="2" spans="1:3" x14ac:dyDescent="0.3">
      <c r="A2" s="1" t="s">
        <v>0</v>
      </c>
      <c r="B2" s="1" t="s">
        <v>71</v>
      </c>
      <c r="C2" s="1" t="s">
        <v>70</v>
      </c>
    </row>
    <row r="3" spans="1:3" x14ac:dyDescent="0.3">
      <c r="A3" t="s">
        <v>5</v>
      </c>
      <c r="B3" s="12">
        <v>6.7</v>
      </c>
      <c r="C3" s="12">
        <v>44.9</v>
      </c>
    </row>
    <row r="4" spans="1:3" x14ac:dyDescent="0.3">
      <c r="A4" t="s">
        <v>6</v>
      </c>
      <c r="B4" s="12">
        <v>6.2</v>
      </c>
      <c r="C4" s="12">
        <v>42.5</v>
      </c>
    </row>
    <row r="5" spans="1:3" x14ac:dyDescent="0.3">
      <c r="A5" t="s">
        <v>7</v>
      </c>
      <c r="B5" s="20">
        <v>5</v>
      </c>
      <c r="C5" s="12">
        <v>34.9</v>
      </c>
    </row>
    <row r="6" spans="1:3" x14ac:dyDescent="0.3">
      <c r="A6" t="s">
        <v>8</v>
      </c>
      <c r="B6" s="12">
        <v>3.8</v>
      </c>
      <c r="C6" s="12">
        <v>26.4</v>
      </c>
    </row>
    <row r="7" spans="1:3" x14ac:dyDescent="0.3">
      <c r="A7" t="s">
        <v>9</v>
      </c>
      <c r="B7" s="12">
        <v>6.7</v>
      </c>
      <c r="C7" s="12">
        <v>43.2</v>
      </c>
    </row>
    <row r="8" spans="1:3" x14ac:dyDescent="0.3">
      <c r="A8" t="s">
        <v>10</v>
      </c>
      <c r="B8" s="12">
        <v>5.9</v>
      </c>
      <c r="C8" s="12">
        <v>39.700000000000003</v>
      </c>
    </row>
    <row r="9" spans="1:3" x14ac:dyDescent="0.3">
      <c r="B9" s="12">
        <v>4.9000000000000004</v>
      </c>
      <c r="C9" s="12">
        <v>33.200000000000003</v>
      </c>
    </row>
    <row r="10" spans="1:3" x14ac:dyDescent="0.3">
      <c r="A10">
        <v>2019</v>
      </c>
      <c r="B10" s="12">
        <v>4.0999999999999996</v>
      </c>
      <c r="C10" s="12">
        <v>28.4</v>
      </c>
    </row>
    <row r="11" spans="1:3" x14ac:dyDescent="0.3">
      <c r="B11" s="12">
        <v>5.8</v>
      </c>
      <c r="C11" s="12">
        <v>38.1</v>
      </c>
    </row>
    <row r="12" spans="1:3" x14ac:dyDescent="0.3">
      <c r="B12" s="12">
        <v>4.7</v>
      </c>
      <c r="C12" s="12">
        <v>30.9</v>
      </c>
    </row>
    <row r="13" spans="1:3" x14ac:dyDescent="0.3">
      <c r="B13" s="12">
        <v>4.7</v>
      </c>
      <c r="C13" s="12">
        <v>31.2</v>
      </c>
    </row>
    <row r="14" spans="1:3" x14ac:dyDescent="0.3">
      <c r="A14">
        <v>2020</v>
      </c>
      <c r="B14" s="12">
        <v>3.8</v>
      </c>
      <c r="C14" s="12">
        <v>25.8</v>
      </c>
    </row>
    <row r="15" spans="1:3" x14ac:dyDescent="0.3">
      <c r="B15" s="12" t="e">
        <f>#REF!</f>
        <v>#REF!</v>
      </c>
      <c r="C15" s="20" t="e">
        <f>#REF!</f>
        <v>#REF!</v>
      </c>
    </row>
    <row r="16" spans="1:3" x14ac:dyDescent="0.3">
      <c r="B16" s="12" t="e">
        <f>#REF!</f>
        <v>#REF!</v>
      </c>
      <c r="C16" s="12" t="e">
        <f>#REF!</f>
        <v>#REF!</v>
      </c>
    </row>
    <row r="17" spans="1:3" x14ac:dyDescent="0.3">
      <c r="B17">
        <v>5.2</v>
      </c>
      <c r="C17">
        <v>36.299999999999997</v>
      </c>
    </row>
    <row r="18" spans="1:3" x14ac:dyDescent="0.3">
      <c r="A18">
        <v>2021</v>
      </c>
      <c r="B18" t="e">
        <f>#REF!</f>
        <v>#REF!</v>
      </c>
      <c r="C18" t="e">
        <f>#REF!</f>
        <v>#REF!</v>
      </c>
    </row>
    <row r="19" spans="1:3" x14ac:dyDescent="0.3">
      <c r="B19">
        <v>6.2</v>
      </c>
      <c r="C19">
        <v>44.7</v>
      </c>
    </row>
    <row r="20" spans="1:3" x14ac:dyDescent="0.3">
      <c r="B20" s="33">
        <v>5.7</v>
      </c>
      <c r="C20" s="33">
        <v>43.7</v>
      </c>
    </row>
    <row r="21" spans="1:3" x14ac:dyDescent="0.3">
      <c r="A21">
        <v>2022</v>
      </c>
      <c r="B21" s="32">
        <v>7.9</v>
      </c>
      <c r="C21" s="32">
        <v>61.7</v>
      </c>
    </row>
    <row r="23" spans="1:3" x14ac:dyDescent="0.3">
      <c r="B23" t="e">
        <f>AVERAGE(B17:B21)</f>
        <v>#REF!</v>
      </c>
      <c r="C23" t="e">
        <f>AVERAGE(C17:C21)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QEB Table 5.2</vt:lpstr>
      <vt:lpstr>1Capital</vt:lpstr>
      <vt:lpstr>Capital Average</vt:lpstr>
      <vt:lpstr>NPLs average</vt:lpstr>
      <vt:lpstr>2Capital to Assets</vt:lpstr>
      <vt:lpstr>3NPLs</vt:lpstr>
      <vt:lpstr>4Large Exposures</vt:lpstr>
      <vt:lpstr>5FX loans</vt:lpstr>
      <vt:lpstr>6ROAROE</vt:lpstr>
      <vt:lpstr>7Interest margin non inter marg</vt:lpstr>
      <vt:lpstr>8TradIncome</vt:lpstr>
      <vt:lpstr>9TI and Int Expense</vt:lpstr>
      <vt:lpstr>10Liquidity</vt:lpstr>
      <vt:lpstr>Liquidity average</vt:lpstr>
      <vt:lpstr>11Customer dep to toal loans</vt:lpstr>
      <vt:lpstr>12 Net Open position fx to cap</vt:lpstr>
      <vt:lpstr>13 Real Estate Indicators</vt:lpstr>
      <vt:lpstr>Real Esate Loan average</vt:lpstr>
      <vt:lpstr>Large Exposures average</vt:lpstr>
      <vt:lpstr>Customer deps average</vt:lpstr>
      <vt:lpstr>Foreign currency average</vt:lpstr>
      <vt:lpstr>'QEB Table 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2023-10-10T00:31:16Z</dcterms:modified>
</cp:coreProperties>
</file>