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920" windowHeight="10095" activeTab="0"/>
  </bookViews>
  <sheets>
    <sheet name="Qb7-1" sheetId="1" r:id="rId1"/>
  </sheets>
  <definedNames>
    <definedName name="_xlnm.Print_Area" localSheetId="0">'Qb7-1'!$A$1:$Q$67</definedName>
    <definedName name="_xlnm.Print_Area">'Qb7-1'!$A$1:$K$69</definedName>
  </definedNames>
  <calcPr fullCalcOnLoad="1"/>
</workbook>
</file>

<file path=xl/sharedStrings.xml><?xml version="1.0" encoding="utf-8"?>
<sst xmlns="http://schemas.openxmlformats.org/spreadsheetml/2006/main" count="75" uniqueCount="75">
  <si>
    <t xml:space="preserve"> TABLE 7.1:  FISCAL OPERATIONS OF THE CENTRAL GOVERNMENT</t>
  </si>
  <si>
    <t>(K' Million)</t>
  </si>
  <si>
    <t>Personal Tax</t>
  </si>
  <si>
    <t>Company Tax</t>
  </si>
  <si>
    <t>Other Direct Tax</t>
  </si>
  <si>
    <t>Import Duties</t>
  </si>
  <si>
    <t>Excise Duties</t>
  </si>
  <si>
    <t>Export Tax</t>
  </si>
  <si>
    <t>Goods &amp; Services Tax (GST)</t>
  </si>
  <si>
    <t>Other Indirect Tax</t>
  </si>
  <si>
    <t>Dividends (a)</t>
  </si>
  <si>
    <t>Interest Receipts/Fees</t>
  </si>
  <si>
    <t xml:space="preserve">Other Internal Revenue (b) </t>
  </si>
  <si>
    <t>Recurrent Expenditure</t>
  </si>
  <si>
    <t>Interest Payments</t>
  </si>
  <si>
    <t>Foreign</t>
  </si>
  <si>
    <t>Domestic</t>
  </si>
  <si>
    <t xml:space="preserve">National Projects </t>
  </si>
  <si>
    <t>DEFICIT (-)/SURPLUS (+)</t>
  </si>
  <si>
    <t>FINANCING</t>
  </si>
  <si>
    <t>External Financing</t>
  </si>
  <si>
    <t>Concessional (net)</t>
  </si>
  <si>
    <t>Commercial (net)</t>
  </si>
  <si>
    <t>Extraordinary Financing</t>
  </si>
  <si>
    <t>Financial Corporations Sector</t>
  </si>
  <si>
    <t>Bank of Papua New Guinea</t>
  </si>
  <si>
    <t>Other Depository Corporations</t>
  </si>
  <si>
    <t>Other Financial Corporations</t>
  </si>
  <si>
    <t>Public Non-financial Corporations</t>
  </si>
  <si>
    <t>Other Resident Sectors</t>
  </si>
  <si>
    <t>Asset sales</t>
  </si>
  <si>
    <t xml:space="preserve">Other </t>
  </si>
  <si>
    <t>Total Financing Transactions</t>
  </si>
  <si>
    <t>(a)</t>
  </si>
  <si>
    <t>(b)</t>
  </si>
  <si>
    <t>(c)</t>
  </si>
  <si>
    <t>From 1999 onwards, includes both the Budgetary Support and Project Grants. Project grants were excluded prior to 1999.</t>
  </si>
  <si>
    <t>(d)</t>
  </si>
  <si>
    <t>(e)</t>
  </si>
  <si>
    <t>(f)</t>
  </si>
  <si>
    <t>(g)</t>
  </si>
  <si>
    <t>(h)</t>
  </si>
  <si>
    <t>(i)</t>
  </si>
  <si>
    <t>Foreign Grants (d)</t>
  </si>
  <si>
    <t>Provincial Governments (f)</t>
  </si>
  <si>
    <t>Other Grants &amp; Expenditure (g)</t>
  </si>
  <si>
    <t>Net Lending &amp; Investments (h)</t>
  </si>
  <si>
    <t>Provincial Projects (i)</t>
  </si>
  <si>
    <t>Domestic Financing (j)</t>
  </si>
  <si>
    <t>Infrastructure Tax Credits (c)</t>
  </si>
  <si>
    <t>(j)</t>
  </si>
  <si>
    <t>Tax Credits are the amount deductible from corporate tax which is utilised for infrastructure development by corporations.</t>
  </si>
  <si>
    <t>Principal repayments to Government by statutory authorities etc. not shown in receipts but netted out in expenditure category "Net Lending and Investments."</t>
  </si>
  <si>
    <t>Mainly grants to statutory institutions and general overheads. See footnote (d) and (h).</t>
  </si>
  <si>
    <t>From 1996, proceeds from sales of Government equity are reclassified to Other Internal Revenue category, previously classified under Dividends.</t>
  </si>
  <si>
    <t xml:space="preserve">Covers all grants and transfers from the National Government. </t>
  </si>
  <si>
    <t>Tax Receipts</t>
  </si>
  <si>
    <t>Non-Tax Receipts</t>
  </si>
  <si>
    <t>TOTAL RECEIPTS</t>
  </si>
  <si>
    <t>National Departmental (e)</t>
  </si>
  <si>
    <t>Development Expenditure</t>
  </si>
  <si>
    <t>Additional Investment/Priority Expenditure</t>
  </si>
  <si>
    <t>Reappropriation to Trust Account</t>
  </si>
  <si>
    <t>TOTAL EXPENDITURE</t>
  </si>
  <si>
    <t>From 1996, general overheads are reclassified under the National Department Recurrent Expenditure. Previously these were included under Other grants and expenditure.</t>
  </si>
  <si>
    <t xml:space="preserve">                  Actual</t>
  </si>
  <si>
    <t>Assets</t>
  </si>
  <si>
    <t>Mainly dividend payments from the statutory bodies, including the BPNG.</t>
  </si>
  <si>
    <t>Debt Securities</t>
  </si>
  <si>
    <t>The items in domestic financing category may not correspond to tables 2.1 and 3.1 which is sourced from the maturity structure and only shows the face value. Domestic financing has been sectorised according to the methodology recommended in the Monetary and Fiscal Statistical Manual 2000 (MFSM).</t>
  </si>
  <si>
    <t>Preliminary outcome based on Department of Finance and treasury's Integrated Financial Management System (IFMS) report. The IFMS replaces the Treasury Management System. (TMS) and was introduced in 2011.</t>
  </si>
  <si>
    <t>(p)</t>
  </si>
  <si>
    <t xml:space="preserve">Preliminary  </t>
  </si>
  <si>
    <t>2020
Budget</t>
  </si>
  <si>
    <t xml:space="preserve">3 months to March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</si>
</sst>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yyyy"/>
    <numFmt numFmtId="173" formatCode="0.0"/>
    <numFmt numFmtId="174" formatCode="..."/>
    <numFmt numFmtId="175" formatCode="0.000"/>
    <numFmt numFmtId="176" formatCode="[$-409]dddd\,\ mmmm\ dd\,\ yyyy"/>
    <numFmt numFmtId="177" formatCode="[$-C09]dddd\,\ d\ mmmm\ yyyy"/>
    <numFmt numFmtId="178" formatCode="[$-409]h:mm:ss\ AM/PM"/>
    <numFmt numFmtId="179" formatCode="#,##0.0"/>
    <numFmt numFmtId="180" formatCode="0.0000"/>
    <numFmt numFmtId="181" formatCode="\ \ 0.0"/>
    <numFmt numFmtId="182" formatCode="\ \ \ 0.0"/>
    <numFmt numFmtId="183" formatCode="\-"/>
    <numFmt numFmtId="184" formatCode="\ 0.0"/>
    <numFmt numFmtId="185" formatCode="\ \ \ \ 0.0"/>
    <numFmt numFmtId="186" formatCode="\ \ \ \ \ 0.0"/>
    <numFmt numFmtId="187" formatCode="\ 0.00"/>
    <numFmt numFmtId="188" formatCode="\ \ 0.00"/>
    <numFmt numFmtId="189" formatCode="\ \ 0.000"/>
    <numFmt numFmtId="190" formatCode="\ \ \ \ 0.00"/>
    <numFmt numFmtId="191" formatCode="\ \ \ \-0.0"/>
    <numFmt numFmtId="192" formatCode="\ \ \ \ \ \ 0.0"/>
    <numFmt numFmtId="193" formatCode="\ \ \ \ \ \-0.0"/>
    <numFmt numFmtId="194" formatCode="\ \-0.0"/>
    <numFmt numFmtId="195" formatCode="\-0.0"/>
    <numFmt numFmtId="196" formatCode="0.0_ ;[Red]\-0.0\ "/>
    <numFmt numFmtId="197" formatCode="0.000_ ;[Red]\-0.000\ "/>
    <numFmt numFmtId="198" formatCode="0.000000_ ;[Red]\-0.000000\ "/>
    <numFmt numFmtId="199" formatCode="#,##0.000"/>
    <numFmt numFmtId="200" formatCode="0.00000"/>
    <numFmt numFmtId="201" formatCode="0.00_ ;[Red]\-0.00\ "/>
    <numFmt numFmtId="202" formatCode="...."/>
    <numFmt numFmtId="203" formatCode="0.00000000000"/>
    <numFmt numFmtId="204" formatCode="&quot;   &quot;@"/>
    <numFmt numFmtId="205" formatCode="&quot;      &quot;@"/>
    <numFmt numFmtId="206" formatCode="&quot;         &quot;@"/>
    <numFmt numFmtId="207" formatCode="&quot;            &quot;@"/>
    <numFmt numFmtId="208" formatCode="&quot;               &quot;@"/>
    <numFmt numFmtId="209" formatCode="_-[$€-2]* #,##0.00_-;\-[$€-2]* #,##0.00_-;_-[$€-2]* &quot;-&quot;??_-"/>
    <numFmt numFmtId="210" formatCode="[Black][&gt;0.05]#,##0.0;[Black][&lt;-0.05]\-#,##0.0;;"/>
    <numFmt numFmtId="211" formatCode="[Black][&gt;0.5]#,##0;[Black][&lt;-0.5]\-#,##0;;"/>
    <numFmt numFmtId="212" formatCode="_-* #,##0.0_-;\-* #,##0.0_-;_-* &quot;-&quot;??_-;_-@_-"/>
    <numFmt numFmtId="213" formatCode="\ \ \ \ \-\ 0.0"/>
    <numFmt numFmtId="214" formatCode="0.0000000000000"/>
    <numFmt numFmtId="215" formatCode="0.00000000000000"/>
    <numFmt numFmtId="216" formatCode="0.000000"/>
    <numFmt numFmtId="217" formatCode="##,##0.0000"/>
    <numFmt numFmtId="218" formatCode="_-* #,##0_-;\-* #,##0_-;_-* &quot;-&quot;??_-;_-@_-"/>
    <numFmt numFmtId="219" formatCode="\ \ \ \ \-0.0"/>
    <numFmt numFmtId="220" formatCode="&quot;Yes&quot;;&quot;Yes&quot;;&quot;No&quot;"/>
    <numFmt numFmtId="221" formatCode="&quot;True&quot;;&quot;True&quot;;&quot;False&quot;"/>
    <numFmt numFmtId="222" formatCode="&quot;On&quot;;&quot;On&quot;;&quot;Off&quot;"/>
    <numFmt numFmtId="223" formatCode="[$€-2]\ #,##0.00_);[Red]\([$€-2]\ #,##0.00\)"/>
    <numFmt numFmtId="224" formatCode="\ ..."/>
  </numFmts>
  <fonts count="54">
    <font>
      <sz val="10"/>
      <name val="Arial"/>
      <family val="0"/>
    </font>
    <font>
      <b/>
      <sz val="9"/>
      <name val="Arial"/>
      <family val="2"/>
    </font>
    <font>
      <sz val="9"/>
      <name val="Arial"/>
      <family val="2"/>
    </font>
    <font>
      <sz val="9"/>
      <color indexed="10"/>
      <name val="Arial"/>
      <family val="2"/>
    </font>
    <font>
      <u val="single"/>
      <sz val="10"/>
      <color indexed="12"/>
      <name val="Arial"/>
      <family val="2"/>
    </font>
    <font>
      <u val="single"/>
      <sz val="10"/>
      <color indexed="36"/>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right style="thin"/>
      <top style="thin"/>
      <bottom style="thin"/>
    </border>
    <border>
      <left style="thin"/>
      <right>
        <color indexed="63"/>
      </right>
      <top style="thin"/>
      <bottom style="thin"/>
    </border>
    <border>
      <left style="thin"/>
      <right style="thin"/>
      <top style="thin"/>
      <bottom>
        <color indexed="63"/>
      </bottom>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4" fontId="7" fillId="0" borderId="0" applyFont="0" applyFill="0" applyBorder="0" applyAlignment="0" applyProtection="0"/>
    <xf numFmtId="205" fontId="7"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206" fontId="7" fillId="0" borderId="0" applyFont="0" applyFill="0" applyBorder="0" applyAlignment="0" applyProtection="0"/>
    <xf numFmtId="207" fontId="7" fillId="0" borderId="0" applyFont="0" applyFill="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208" fontId="7" fillId="0" borderId="0" applyFont="0" applyFill="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 fontId="8" fillId="29" borderId="3">
      <alignment horizontal="right" vertical="center"/>
      <protection/>
    </xf>
    <xf numFmtId="0" fontId="9" fillId="29" borderId="3">
      <alignment horizontal="right" vertical="center"/>
      <protection/>
    </xf>
    <xf numFmtId="0" fontId="0" fillId="29" borderId="4">
      <alignment/>
      <protection/>
    </xf>
    <xf numFmtId="0" fontId="8" fillId="30" borderId="3">
      <alignment horizontal="center" vertical="center"/>
      <protection/>
    </xf>
    <xf numFmtId="1" fontId="8" fillId="29" borderId="3">
      <alignment horizontal="right" vertical="center"/>
      <protection/>
    </xf>
    <xf numFmtId="0" fontId="0" fillId="29" borderId="0">
      <alignment/>
      <protection/>
    </xf>
    <xf numFmtId="0" fontId="10" fillId="29" borderId="3">
      <alignment horizontal="left" vertical="center"/>
      <protection/>
    </xf>
    <xf numFmtId="0" fontId="10" fillId="29" borderId="3">
      <alignment/>
      <protection/>
    </xf>
    <xf numFmtId="0" fontId="9" fillId="29" borderId="3">
      <alignment horizontal="right" vertical="center"/>
      <protection/>
    </xf>
    <xf numFmtId="0" fontId="11" fillId="31" borderId="3">
      <alignment horizontal="left" vertical="center"/>
      <protection/>
    </xf>
    <xf numFmtId="0" fontId="11" fillId="31" borderId="3">
      <alignment horizontal="left" vertical="center"/>
      <protection/>
    </xf>
    <xf numFmtId="0" fontId="12" fillId="29" borderId="3">
      <alignment horizontal="left" vertical="center"/>
      <protection/>
    </xf>
    <xf numFmtId="0" fontId="13" fillId="29" borderId="4">
      <alignment/>
      <protection/>
    </xf>
    <xf numFmtId="0" fontId="8"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Protection="0">
      <alignment/>
    </xf>
    <xf numFmtId="209" fontId="0" fillId="0" borderId="0" applyFont="0" applyFill="0" applyBorder="0" applyAlignment="0" applyProtection="0"/>
    <xf numFmtId="0" fontId="42" fillId="0" borderId="0" applyNumberFormat="0" applyFill="0" applyBorder="0" applyAlignment="0" applyProtection="0"/>
    <xf numFmtId="2" fontId="14" fillId="0" borderId="0" applyProtection="0">
      <alignment/>
    </xf>
    <xf numFmtId="0" fontId="5" fillId="0" borderId="0" applyNumberFormat="0" applyFill="0" applyBorder="0" applyAlignment="0" applyProtection="0"/>
    <xf numFmtId="0" fontId="43" fillId="33"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4" fillId="0" borderId="0" applyNumberFormat="0" applyFont="0" applyFill="0" applyBorder="0" applyAlignment="0" applyProtection="0"/>
    <xf numFmtId="0" fontId="15" fillId="0" borderId="0" applyProtection="0">
      <alignment/>
    </xf>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179" fontId="7" fillId="0" borderId="0" applyFont="0" applyFill="0" applyBorder="0" applyAlignment="0" applyProtection="0"/>
    <xf numFmtId="3" fontId="7" fillId="0" borderId="0" applyFont="0" applyFill="0" applyBorder="0" applyAlignment="0" applyProtection="0"/>
    <xf numFmtId="0" fontId="47" fillId="34" borderId="1" applyNumberFormat="0" applyAlignment="0" applyProtection="0"/>
    <xf numFmtId="0" fontId="48" fillId="0" borderId="8" applyNumberFormat="0" applyFill="0" applyAlignment="0" applyProtection="0"/>
    <xf numFmtId="0" fontId="49" fillId="35"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6" borderId="9" applyNumberFormat="0" applyFont="0" applyAlignment="0" applyProtection="0"/>
    <xf numFmtId="0" fontId="50" fillId="27" borderId="10" applyNumberFormat="0" applyAlignment="0" applyProtection="0"/>
    <xf numFmtId="9" fontId="0" fillId="0" borderId="0" applyFont="0" applyFill="0" applyBorder="0" applyAlignment="0" applyProtection="0"/>
    <xf numFmtId="210" fontId="7" fillId="0" borderId="0" applyFont="0" applyFill="0" applyBorder="0" applyAlignment="0" applyProtection="0"/>
    <xf numFmtId="211" fontId="7" fillId="0" borderId="0" applyFont="0" applyFill="0" applyBorder="0" applyAlignment="0" applyProtection="0"/>
    <xf numFmtId="0" fontId="51" fillId="0" borderId="0" applyNumberFormat="0" applyFill="0" applyBorder="0" applyAlignment="0" applyProtection="0"/>
    <xf numFmtId="0" fontId="52" fillId="0" borderId="11" applyNumberFormat="0" applyFill="0" applyAlignment="0" applyProtection="0"/>
    <xf numFmtId="0" fontId="53" fillId="0" borderId="0" applyNumberFormat="0" applyFill="0" applyBorder="0" applyAlignment="0" applyProtection="0"/>
  </cellStyleXfs>
  <cellXfs count="64">
    <xf numFmtId="0" fontId="0" fillId="0" borderId="0" xfId="0" applyAlignment="1">
      <alignment/>
    </xf>
    <xf numFmtId="174" fontId="2" fillId="37" borderId="0" xfId="105" applyNumberFormat="1" applyFont="1" applyFill="1" applyBorder="1" applyAlignment="1">
      <alignment horizontal="center" vertical="center"/>
      <protection/>
    </xf>
    <xf numFmtId="173" fontId="1" fillId="37" borderId="0" xfId="100" applyNumberFormat="1" applyFont="1" applyFill="1" applyAlignment="1">
      <alignment horizontal="center" vertical="center"/>
      <protection/>
    </xf>
    <xf numFmtId="173" fontId="2" fillId="37" borderId="0" xfId="100" applyNumberFormat="1" applyFont="1" applyFill="1" applyAlignment="1">
      <alignment horizontal="center" vertical="center"/>
      <protection/>
    </xf>
    <xf numFmtId="173" fontId="2" fillId="37" borderId="0" xfId="100" applyNumberFormat="1" applyFont="1" applyFill="1" applyBorder="1" applyAlignment="1">
      <alignment horizontal="center" vertical="center"/>
      <protection/>
    </xf>
    <xf numFmtId="173" fontId="1" fillId="37" borderId="12" xfId="100" applyNumberFormat="1" applyFont="1" applyFill="1" applyBorder="1" applyAlignment="1">
      <alignment horizontal="center" vertical="center"/>
      <protection/>
    </xf>
    <xf numFmtId="0" fontId="1" fillId="37" borderId="0" xfId="0" applyFont="1" applyFill="1" applyAlignment="1">
      <alignment horizontal="center" vertical="center"/>
    </xf>
    <xf numFmtId="0" fontId="2" fillId="37" borderId="0" xfId="0" applyFont="1" applyFill="1" applyAlignment="1">
      <alignment vertical="center"/>
    </xf>
    <xf numFmtId="0" fontId="2" fillId="37" borderId="0" xfId="0" applyFont="1" applyFill="1" applyAlignment="1">
      <alignment horizontal="center" vertical="center"/>
    </xf>
    <xf numFmtId="0" fontId="2"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2" fillId="37" borderId="13" xfId="0" applyFont="1" applyFill="1" applyBorder="1" applyAlignment="1">
      <alignment horizontal="center" vertical="center"/>
    </xf>
    <xf numFmtId="0" fontId="2" fillId="37" borderId="14" xfId="0" applyFont="1" applyFill="1" applyBorder="1" applyAlignment="1">
      <alignment vertical="center"/>
    </xf>
    <xf numFmtId="0" fontId="2" fillId="37" borderId="15" xfId="0" applyFont="1" applyFill="1" applyBorder="1" applyAlignment="1">
      <alignment horizontal="center" vertical="center"/>
    </xf>
    <xf numFmtId="0" fontId="2" fillId="37" borderId="16" xfId="0" applyFont="1" applyFill="1" applyBorder="1" applyAlignment="1">
      <alignment vertical="center"/>
    </xf>
    <xf numFmtId="0" fontId="1" fillId="37" borderId="17" xfId="0" applyFont="1" applyFill="1" applyBorder="1" applyAlignment="1">
      <alignment horizontal="center" vertical="center" wrapText="1"/>
    </xf>
    <xf numFmtId="0" fontId="19" fillId="37" borderId="17" xfId="0" applyFont="1" applyFill="1" applyBorder="1" applyAlignment="1">
      <alignment horizontal="center" vertical="center" wrapText="1"/>
    </xf>
    <xf numFmtId="0" fontId="1" fillId="37" borderId="18" xfId="100" applyFont="1" applyFill="1" applyBorder="1" applyAlignment="1">
      <alignment horizontal="center" vertical="center" wrapText="1"/>
      <protection/>
    </xf>
    <xf numFmtId="0" fontId="1" fillId="37" borderId="0" xfId="0" applyFont="1" applyFill="1" applyAlignment="1">
      <alignment vertical="center"/>
    </xf>
    <xf numFmtId="173" fontId="1" fillId="37" borderId="0" xfId="0" applyNumberFormat="1" applyFont="1" applyFill="1" applyAlignment="1">
      <alignment horizontal="center" vertical="center"/>
    </xf>
    <xf numFmtId="173" fontId="2" fillId="37" borderId="0" xfId="0" applyNumberFormat="1" applyFont="1" applyFill="1" applyAlignment="1">
      <alignment horizontal="center" vertical="center"/>
    </xf>
    <xf numFmtId="174" fontId="2" fillId="37" borderId="0" xfId="100" applyNumberFormat="1" applyFont="1" applyFill="1" applyBorder="1" applyAlignment="1">
      <alignment horizontal="center" vertical="center"/>
      <protection/>
    </xf>
    <xf numFmtId="173" fontId="2" fillId="37" borderId="0" xfId="0" applyNumberFormat="1" applyFont="1" applyFill="1" applyBorder="1" applyAlignment="1">
      <alignment horizontal="center" vertical="center"/>
    </xf>
    <xf numFmtId="174" fontId="2" fillId="37" borderId="0" xfId="0" applyNumberFormat="1" applyFont="1" applyFill="1" applyBorder="1" applyAlignment="1">
      <alignment horizontal="center" vertical="center"/>
    </xf>
    <xf numFmtId="0" fontId="1" fillId="37" borderId="0" xfId="0" applyFont="1" applyFill="1" applyBorder="1" applyAlignment="1">
      <alignment vertical="center"/>
    </xf>
    <xf numFmtId="173" fontId="1" fillId="37" borderId="0" xfId="0" applyNumberFormat="1" applyFont="1" applyFill="1" applyBorder="1" applyAlignment="1">
      <alignment horizontal="center" vertical="center"/>
    </xf>
    <xf numFmtId="173" fontId="1" fillId="37" borderId="0" xfId="100" applyNumberFormat="1" applyFont="1" applyFill="1" applyBorder="1" applyAlignment="1">
      <alignment horizontal="center" vertical="center"/>
      <protection/>
    </xf>
    <xf numFmtId="0" fontId="1" fillId="37" borderId="15" xfId="0" applyFont="1" applyFill="1" applyBorder="1" applyAlignment="1">
      <alignment horizontal="center" vertical="center"/>
    </xf>
    <xf numFmtId="0" fontId="1" fillId="37" borderId="15" xfId="0" applyFont="1" applyFill="1" applyBorder="1" applyAlignment="1">
      <alignment vertical="center"/>
    </xf>
    <xf numFmtId="173" fontId="1" fillId="37" borderId="15" xfId="0" applyNumberFormat="1" applyFont="1" applyFill="1" applyBorder="1" applyAlignment="1">
      <alignment horizontal="center" vertical="center"/>
    </xf>
    <xf numFmtId="173" fontId="1" fillId="37" borderId="15" xfId="100" applyNumberFormat="1" applyFont="1" applyFill="1" applyBorder="1" applyAlignment="1">
      <alignment horizontal="center" vertical="center"/>
      <protection/>
    </xf>
    <xf numFmtId="174" fontId="2" fillId="37" borderId="15" xfId="100" applyNumberFormat="1" applyFont="1" applyFill="1" applyBorder="1" applyAlignment="1">
      <alignment horizontal="center" vertical="center"/>
      <protection/>
    </xf>
    <xf numFmtId="173" fontId="2" fillId="37" borderId="15" xfId="100" applyNumberFormat="1" applyFont="1" applyFill="1" applyBorder="1" applyAlignment="1">
      <alignment horizontal="center" vertical="center"/>
      <protection/>
    </xf>
    <xf numFmtId="174" fontId="2" fillId="37" borderId="15" xfId="0" applyNumberFormat="1" applyFont="1" applyFill="1" applyBorder="1" applyAlignment="1">
      <alignment horizontal="center" vertical="center"/>
    </xf>
    <xf numFmtId="0" fontId="1" fillId="37" borderId="13" xfId="0" applyFont="1" applyFill="1" applyBorder="1" applyAlignment="1">
      <alignment vertical="center"/>
    </xf>
    <xf numFmtId="173" fontId="1" fillId="37" borderId="13" xfId="0" applyNumberFormat="1" applyFont="1" applyFill="1" applyBorder="1" applyAlignment="1">
      <alignment horizontal="center" vertical="center"/>
    </xf>
    <xf numFmtId="173" fontId="1" fillId="37" borderId="13" xfId="100" applyNumberFormat="1" applyFont="1" applyFill="1" applyBorder="1" applyAlignment="1">
      <alignment horizontal="center" vertical="center"/>
      <protection/>
    </xf>
    <xf numFmtId="173" fontId="2" fillId="37" borderId="15" xfId="0" applyNumberFormat="1" applyFont="1" applyFill="1" applyBorder="1" applyAlignment="1">
      <alignment horizontal="center" vertical="center"/>
    </xf>
    <xf numFmtId="173" fontId="3" fillId="37" borderId="0" xfId="0" applyNumberFormat="1" applyFont="1" applyFill="1" applyAlignment="1">
      <alignment horizontal="center" vertical="center"/>
    </xf>
    <xf numFmtId="174" fontId="2" fillId="37" borderId="0" xfId="0" applyNumberFormat="1" applyFont="1" applyFill="1" applyAlignment="1">
      <alignment horizontal="center" vertical="center"/>
    </xf>
    <xf numFmtId="174" fontId="2" fillId="37" borderId="0" xfId="100" applyNumberFormat="1" applyFont="1" applyFill="1" applyAlignment="1">
      <alignment horizontal="center" vertical="center"/>
      <protection/>
    </xf>
    <xf numFmtId="0" fontId="2" fillId="37" borderId="12" xfId="0" applyFont="1" applyFill="1" applyBorder="1" applyAlignment="1">
      <alignment horizontal="center" vertical="center"/>
    </xf>
    <xf numFmtId="0" fontId="1" fillId="37" borderId="12" xfId="0" applyFont="1" applyFill="1" applyBorder="1" applyAlignment="1">
      <alignment vertical="center"/>
    </xf>
    <xf numFmtId="173" fontId="1" fillId="37" borderId="12" xfId="0" applyNumberFormat="1" applyFont="1" applyFill="1" applyBorder="1" applyAlignment="1">
      <alignment horizontal="center" vertical="center"/>
    </xf>
    <xf numFmtId="173" fontId="1" fillId="37" borderId="0" xfId="100" applyNumberFormat="1" applyFont="1" applyFill="1" applyAlignment="1">
      <alignment horizontal="right" vertical="center"/>
      <protection/>
    </xf>
    <xf numFmtId="0" fontId="2" fillId="37" borderId="0" xfId="0" applyFont="1" applyFill="1" applyBorder="1" applyAlignment="1">
      <alignment horizontal="left" vertical="center"/>
    </xf>
    <xf numFmtId="0" fontId="2" fillId="37" borderId="0" xfId="0" applyFont="1" applyFill="1" applyAlignment="1">
      <alignment horizontal="left" vertical="center"/>
    </xf>
    <xf numFmtId="0" fontId="2" fillId="37" borderId="0" xfId="0" applyFont="1" applyFill="1" applyBorder="1" applyAlignment="1">
      <alignment horizontal="left" vertical="top"/>
    </xf>
    <xf numFmtId="0" fontId="2" fillId="37" borderId="0" xfId="0" applyFont="1" applyFill="1" applyBorder="1" applyAlignment="1">
      <alignment vertical="center"/>
    </xf>
    <xf numFmtId="0" fontId="0" fillId="37" borderId="0" xfId="0" applyFill="1" applyAlignment="1">
      <alignment vertical="center"/>
    </xf>
    <xf numFmtId="0" fontId="2" fillId="37" borderId="0" xfId="0" applyFont="1" applyFill="1" applyBorder="1" applyAlignment="1">
      <alignment vertical="top" wrapText="1"/>
    </xf>
    <xf numFmtId="0" fontId="1" fillId="37" borderId="0" xfId="0" applyFont="1" applyFill="1" applyAlignment="1">
      <alignment horizontal="left" vertical="center" indent="34"/>
    </xf>
    <xf numFmtId="0" fontId="1" fillId="37" borderId="0" xfId="0" applyFont="1" applyFill="1" applyAlignment="1">
      <alignment horizontal="left" vertical="center" indent="49"/>
    </xf>
    <xf numFmtId="0" fontId="1" fillId="37" borderId="12" xfId="0" applyFont="1" applyFill="1" applyBorder="1" applyAlignment="1">
      <alignment horizontal="left" vertical="center" wrapText="1" indent="8"/>
    </xf>
    <xf numFmtId="0" fontId="0" fillId="37" borderId="12" xfId="0" applyFill="1" applyBorder="1" applyAlignment="1">
      <alignment horizontal="left" vertical="center" wrapText="1" indent="8"/>
    </xf>
    <xf numFmtId="0" fontId="1" fillId="37" borderId="19" xfId="0" applyFont="1" applyFill="1" applyBorder="1" applyAlignment="1">
      <alignment horizontal="left" vertical="center" indent="27"/>
    </xf>
    <xf numFmtId="0" fontId="2" fillId="37" borderId="18" xfId="0" applyFont="1" applyFill="1" applyBorder="1" applyAlignment="1">
      <alignment horizontal="center" vertical="center"/>
    </xf>
    <xf numFmtId="0" fontId="2" fillId="37" borderId="0" xfId="0" applyFont="1" applyFill="1" applyBorder="1" applyAlignment="1">
      <alignment vertical="center" wrapText="1"/>
    </xf>
    <xf numFmtId="0" fontId="0" fillId="37" borderId="0" xfId="0" applyFill="1" applyAlignment="1">
      <alignment vertical="center" wrapText="1"/>
    </xf>
    <xf numFmtId="0" fontId="1" fillId="37" borderId="20" xfId="100" applyFont="1" applyFill="1" applyBorder="1" applyAlignment="1">
      <alignment horizontal="center" vertical="center" wrapText="1"/>
      <protection/>
    </xf>
    <xf numFmtId="0" fontId="1" fillId="37" borderId="17" xfId="100" applyFont="1" applyFill="1" applyBorder="1" applyAlignment="1">
      <alignment horizontal="center" vertical="center" wrapText="1"/>
      <protection/>
    </xf>
    <xf numFmtId="0" fontId="1" fillId="37" borderId="15" xfId="0" applyFont="1" applyFill="1" applyBorder="1" applyAlignment="1">
      <alignment horizontal="center" vertical="center"/>
    </xf>
    <xf numFmtId="0" fontId="1" fillId="37" borderId="12" xfId="100" applyFont="1" applyFill="1" applyBorder="1" applyAlignment="1">
      <alignment horizontal="center" vertical="center" wrapText="1"/>
      <protection/>
    </xf>
    <xf numFmtId="0" fontId="1" fillId="37" borderId="18" xfId="100" applyFont="1" applyFill="1" applyBorder="1" applyAlignment="1">
      <alignment horizontal="center" vertical="center" wrapText="1"/>
      <protection/>
    </xf>
  </cellXfs>
  <cellStyles count="107">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10" xfId="90"/>
    <cellStyle name="Normal 11" xfId="91"/>
    <cellStyle name="Normal 12" xfId="92"/>
    <cellStyle name="Normal 13" xfId="93"/>
    <cellStyle name="Normal 14" xfId="94"/>
    <cellStyle name="Normal 15" xfId="95"/>
    <cellStyle name="Normal 16" xfId="96"/>
    <cellStyle name="Normal 17" xfId="97"/>
    <cellStyle name="Normal 18" xfId="98"/>
    <cellStyle name="Normal 19" xfId="99"/>
    <cellStyle name="Normal 2" xfId="100"/>
    <cellStyle name="Normal 20" xfId="101"/>
    <cellStyle name="Normal 21" xfId="102"/>
    <cellStyle name="Normal 22" xfId="103"/>
    <cellStyle name="Normal 23" xfId="104"/>
    <cellStyle name="Normal 24" xfId="105"/>
    <cellStyle name="Normal 3" xfId="106"/>
    <cellStyle name="Normal 4" xfId="107"/>
    <cellStyle name="Normal 5" xfId="108"/>
    <cellStyle name="Normal 6" xfId="109"/>
    <cellStyle name="Normal 7" xfId="110"/>
    <cellStyle name="Normal 8" xfId="111"/>
    <cellStyle name="Normal 9" xfId="112"/>
    <cellStyle name="Note" xfId="113"/>
    <cellStyle name="Output" xfId="114"/>
    <cellStyle name="Percent" xfId="115"/>
    <cellStyle name="percentage difference one decimal" xfId="116"/>
    <cellStyle name="percentage difference zero decimal" xfId="117"/>
    <cellStyle name="Title" xfId="118"/>
    <cellStyle name="Total" xfId="119"/>
    <cellStyle name="Warning Text"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0"/>
  <sheetViews>
    <sheetView tabSelected="1" view="pageBreakPreview" zoomScaleSheetLayoutView="100" zoomScalePageLayoutView="0" workbookViewId="0" topLeftCell="A1">
      <pane xSplit="4" ySplit="6" topLeftCell="E34" activePane="bottomRight" state="frozen"/>
      <selection pane="topLeft" activeCell="A1" sqref="A1"/>
      <selection pane="topRight" activeCell="E1" sqref="E1"/>
      <selection pane="bottomLeft" activeCell="A7" sqref="A7"/>
      <selection pane="bottomRight" activeCell="P55" sqref="P55"/>
    </sheetView>
  </sheetViews>
  <sheetFormatPr defaultColWidth="9.140625" defaultRowHeight="12.75"/>
  <cols>
    <col min="1" max="1" width="4.140625" style="8" customWidth="1"/>
    <col min="2" max="2" width="32.00390625" style="7" customWidth="1"/>
    <col min="3" max="4" width="11.28125" style="8" customWidth="1"/>
    <col min="5" max="5" width="12.00390625" style="8" customWidth="1"/>
    <col min="6" max="7" width="11.00390625" style="8" customWidth="1"/>
    <col min="8" max="10" width="10.421875" style="8" customWidth="1"/>
    <col min="11" max="13" width="9.57421875" style="8" customWidth="1"/>
    <col min="14" max="14" width="9.140625" style="9" customWidth="1"/>
    <col min="15" max="15" width="10.421875" style="9" bestFit="1" customWidth="1"/>
    <col min="16" max="24" width="9.140625" style="9" customWidth="1"/>
    <col min="25" max="16384" width="9.140625" style="8" customWidth="1"/>
  </cols>
  <sheetData>
    <row r="1" ht="12">
      <c r="A1" s="6"/>
    </row>
    <row r="2" spans="1:14" ht="12.75" customHeight="1">
      <c r="A2" s="51" t="s">
        <v>0</v>
      </c>
      <c r="B2" s="18"/>
      <c r="C2" s="18"/>
      <c r="D2" s="18"/>
      <c r="E2" s="18"/>
      <c r="F2" s="18"/>
      <c r="G2" s="18"/>
      <c r="H2" s="18"/>
      <c r="I2" s="18"/>
      <c r="J2" s="18"/>
      <c r="K2" s="18"/>
      <c r="L2" s="18"/>
      <c r="M2" s="18"/>
      <c r="N2" s="18"/>
    </row>
    <row r="3" spans="1:14" ht="15.75" customHeight="1">
      <c r="A3" s="52" t="s">
        <v>1</v>
      </c>
      <c r="B3" s="52"/>
      <c r="C3" s="52"/>
      <c r="D3" s="52"/>
      <c r="E3" s="52"/>
      <c r="F3" s="52"/>
      <c r="G3" s="52"/>
      <c r="H3" s="52"/>
      <c r="I3" s="52"/>
      <c r="J3" s="52"/>
      <c r="K3" s="52"/>
      <c r="L3" s="52"/>
      <c r="M3" s="52"/>
      <c r="N3" s="52"/>
    </row>
    <row r="4" spans="1:7" ht="7.5" customHeight="1">
      <c r="A4" s="61"/>
      <c r="B4" s="61"/>
      <c r="C4" s="61"/>
      <c r="D4" s="61"/>
      <c r="E4" s="61"/>
      <c r="F4" s="10"/>
      <c r="G4" s="10"/>
    </row>
    <row r="5" spans="1:17" ht="24" customHeight="1">
      <c r="A5" s="11"/>
      <c r="B5" s="12"/>
      <c r="C5" s="55" t="s">
        <v>65</v>
      </c>
      <c r="D5" s="53"/>
      <c r="E5" s="53"/>
      <c r="F5" s="53"/>
      <c r="G5" s="53"/>
      <c r="H5" s="53"/>
      <c r="I5" s="53"/>
      <c r="J5" s="53"/>
      <c r="K5" s="54"/>
      <c r="L5" s="54"/>
      <c r="M5" s="54"/>
      <c r="N5" s="56"/>
      <c r="O5" s="59" t="s">
        <v>73</v>
      </c>
      <c r="P5" s="62" t="s">
        <v>74</v>
      </c>
      <c r="Q5" s="63"/>
    </row>
    <row r="6" spans="1:17" ht="25.5" customHeight="1">
      <c r="A6" s="13"/>
      <c r="B6" s="14"/>
      <c r="C6" s="15">
        <v>2008</v>
      </c>
      <c r="D6" s="15">
        <v>2009</v>
      </c>
      <c r="E6" s="15">
        <v>2010</v>
      </c>
      <c r="F6" s="15">
        <v>2011</v>
      </c>
      <c r="G6" s="15">
        <v>2012</v>
      </c>
      <c r="H6" s="15">
        <v>2013</v>
      </c>
      <c r="I6" s="15">
        <v>2014</v>
      </c>
      <c r="J6" s="15">
        <v>2015</v>
      </c>
      <c r="K6" s="15">
        <v>2016</v>
      </c>
      <c r="L6" s="15">
        <v>2017</v>
      </c>
      <c r="M6" s="15">
        <v>2018</v>
      </c>
      <c r="N6" s="16">
        <v>2019</v>
      </c>
      <c r="O6" s="60"/>
      <c r="P6" s="17">
        <v>2019</v>
      </c>
      <c r="Q6" s="17">
        <v>2020</v>
      </c>
    </row>
    <row r="7" spans="2:17" ht="15.75" customHeight="1">
      <c r="B7" s="18" t="s">
        <v>56</v>
      </c>
      <c r="C7" s="19">
        <v>5756.0999999999985</v>
      </c>
      <c r="D7" s="19">
        <v>4974.499999999999</v>
      </c>
      <c r="E7" s="19">
        <v>6434.700000000001</v>
      </c>
      <c r="F7" s="19">
        <v>7904.200000000001</v>
      </c>
      <c r="G7" s="19">
        <v>8148.299999999999</v>
      </c>
      <c r="H7" s="19">
        <v>8588.5</v>
      </c>
      <c r="I7" s="2">
        <f>SUM(I8:I15)</f>
        <v>9596</v>
      </c>
      <c r="J7" s="2">
        <v>8804.6</v>
      </c>
      <c r="K7" s="2">
        <v>8421.699999999999</v>
      </c>
      <c r="L7" s="2">
        <v>9141.38</v>
      </c>
      <c r="M7" s="2">
        <v>10475.9</v>
      </c>
      <c r="N7" s="2">
        <v>10918.1</v>
      </c>
      <c r="O7" s="2">
        <v>11161.5</v>
      </c>
      <c r="P7" s="2">
        <v>2060.1000000000004</v>
      </c>
      <c r="Q7" s="2">
        <v>2356.3999999999996</v>
      </c>
    </row>
    <row r="8" spans="2:17" ht="12" customHeight="1">
      <c r="B8" s="7" t="s">
        <v>2</v>
      </c>
      <c r="C8" s="20">
        <v>1108.8</v>
      </c>
      <c r="D8" s="20">
        <v>1241.8</v>
      </c>
      <c r="E8" s="20">
        <v>1494</v>
      </c>
      <c r="F8" s="20">
        <v>2158.8</v>
      </c>
      <c r="G8" s="20">
        <v>2648.7</v>
      </c>
      <c r="H8" s="20">
        <v>2808.4</v>
      </c>
      <c r="I8" s="3">
        <v>3195.1</v>
      </c>
      <c r="J8" s="3">
        <v>3037.1</v>
      </c>
      <c r="K8" s="3">
        <v>2844.3</v>
      </c>
      <c r="L8" s="3">
        <v>3093.8</v>
      </c>
      <c r="M8" s="3">
        <v>3101.9</v>
      </c>
      <c r="N8" s="3">
        <v>3211.6</v>
      </c>
      <c r="O8" s="3">
        <v>3215</v>
      </c>
      <c r="P8" s="3">
        <v>747.4</v>
      </c>
      <c r="Q8" s="3">
        <v>893.4</v>
      </c>
    </row>
    <row r="9" spans="2:17" ht="12">
      <c r="B9" s="7" t="s">
        <v>3</v>
      </c>
      <c r="C9" s="20">
        <v>2849.9</v>
      </c>
      <c r="D9" s="20">
        <v>1121.4</v>
      </c>
      <c r="E9" s="20">
        <v>2668.4</v>
      </c>
      <c r="F9" s="20">
        <v>3446.4</v>
      </c>
      <c r="G9" s="20">
        <v>2725.6</v>
      </c>
      <c r="H9" s="20">
        <v>2727.2</v>
      </c>
      <c r="I9" s="3">
        <v>3316.8</v>
      </c>
      <c r="J9" s="3">
        <v>2621.6</v>
      </c>
      <c r="K9" s="3">
        <v>2230.1</v>
      </c>
      <c r="L9" s="3">
        <v>1794.1</v>
      </c>
      <c r="M9" s="3">
        <v>1933</v>
      </c>
      <c r="N9" s="3">
        <v>1696.9</v>
      </c>
      <c r="O9" s="3">
        <v>2657.3</v>
      </c>
      <c r="P9" s="3">
        <v>120.6</v>
      </c>
      <c r="Q9" s="3">
        <v>71.7</v>
      </c>
    </row>
    <row r="10" spans="2:17" ht="12">
      <c r="B10" s="7" t="s">
        <v>4</v>
      </c>
      <c r="C10" s="20">
        <v>393.9</v>
      </c>
      <c r="D10" s="20">
        <v>1156.5</v>
      </c>
      <c r="E10" s="20">
        <v>505.7</v>
      </c>
      <c r="F10" s="20">
        <v>538.8</v>
      </c>
      <c r="G10" s="20">
        <v>500.8</v>
      </c>
      <c r="H10" s="20">
        <v>545.7</v>
      </c>
      <c r="I10" s="3">
        <v>595.6</v>
      </c>
      <c r="J10" s="3">
        <v>557.8</v>
      </c>
      <c r="K10" s="3">
        <v>484.4</v>
      </c>
      <c r="L10" s="3">
        <v>736.1</v>
      </c>
      <c r="M10" s="3">
        <v>1444.0999999999997</v>
      </c>
      <c r="N10" s="3">
        <v>1485.9</v>
      </c>
      <c r="O10" s="3">
        <v>716.7</v>
      </c>
      <c r="P10" s="3">
        <v>173.89999999999998</v>
      </c>
      <c r="Q10" s="3">
        <v>215.6</v>
      </c>
    </row>
    <row r="11" spans="2:17" ht="12">
      <c r="B11" s="7" t="s">
        <v>5</v>
      </c>
      <c r="C11" s="20">
        <v>158</v>
      </c>
      <c r="D11" s="20">
        <v>143.7</v>
      </c>
      <c r="E11" s="20">
        <v>188.6</v>
      </c>
      <c r="F11" s="20">
        <v>281.4</v>
      </c>
      <c r="G11" s="20">
        <v>223</v>
      </c>
      <c r="H11" s="20">
        <v>257.2</v>
      </c>
      <c r="I11" s="3">
        <v>273.2</v>
      </c>
      <c r="J11" s="3">
        <v>249.1</v>
      </c>
      <c r="K11" s="3">
        <v>242.9</v>
      </c>
      <c r="L11" s="3">
        <v>246.4</v>
      </c>
      <c r="M11" s="3">
        <v>418.3</v>
      </c>
      <c r="N11" s="3">
        <v>511.2</v>
      </c>
      <c r="O11" s="3">
        <v>427.8</v>
      </c>
      <c r="P11" s="3">
        <v>104.5</v>
      </c>
      <c r="Q11" s="3">
        <v>83.7</v>
      </c>
    </row>
    <row r="12" spans="2:17" ht="12">
      <c r="B12" s="7" t="s">
        <v>6</v>
      </c>
      <c r="C12" s="20">
        <v>491.5</v>
      </c>
      <c r="D12" s="20">
        <v>493.9</v>
      </c>
      <c r="E12" s="20">
        <v>610.5</v>
      </c>
      <c r="F12" s="20">
        <v>737</v>
      </c>
      <c r="G12" s="20">
        <v>855.3</v>
      </c>
      <c r="H12" s="20">
        <v>814.4</v>
      </c>
      <c r="I12" s="3">
        <v>889</v>
      </c>
      <c r="J12" s="3">
        <v>801.9</v>
      </c>
      <c r="K12" s="3">
        <v>875.9000000000001</v>
      </c>
      <c r="L12" s="3">
        <v>1104.88</v>
      </c>
      <c r="M12" s="3">
        <v>1074.8</v>
      </c>
      <c r="N12" s="3">
        <v>1360.7</v>
      </c>
      <c r="O12" s="3">
        <v>1507</v>
      </c>
      <c r="P12" s="3">
        <v>327.7</v>
      </c>
      <c r="Q12" s="3">
        <v>472.6</v>
      </c>
    </row>
    <row r="13" spans="2:17" ht="12">
      <c r="B13" s="7" t="s">
        <v>7</v>
      </c>
      <c r="C13" s="20">
        <v>126.9</v>
      </c>
      <c r="D13" s="20">
        <v>108.7</v>
      </c>
      <c r="E13" s="20">
        <v>173.6</v>
      </c>
      <c r="F13" s="20">
        <v>210.6</v>
      </c>
      <c r="G13" s="20">
        <v>179.9</v>
      </c>
      <c r="H13" s="20">
        <v>211.7</v>
      </c>
      <c r="I13" s="3">
        <v>274.5</v>
      </c>
      <c r="J13" s="3">
        <v>316.2</v>
      </c>
      <c r="K13" s="3">
        <v>294</v>
      </c>
      <c r="L13" s="3">
        <v>297.3</v>
      </c>
      <c r="M13" s="3">
        <v>392.4</v>
      </c>
      <c r="N13" s="3">
        <v>398.1</v>
      </c>
      <c r="O13" s="3">
        <v>424.5</v>
      </c>
      <c r="P13" s="3">
        <v>101</v>
      </c>
      <c r="Q13" s="3">
        <v>102.1</v>
      </c>
    </row>
    <row r="14" spans="2:17" ht="12">
      <c r="B14" s="7" t="s">
        <v>8</v>
      </c>
      <c r="C14" s="20">
        <v>610.9</v>
      </c>
      <c r="D14" s="20">
        <v>703</v>
      </c>
      <c r="E14" s="20">
        <v>778.1</v>
      </c>
      <c r="F14" s="20">
        <v>525.5</v>
      </c>
      <c r="G14" s="20">
        <v>1010</v>
      </c>
      <c r="H14" s="20">
        <v>1217.2</v>
      </c>
      <c r="I14" s="3">
        <v>1042</v>
      </c>
      <c r="J14" s="3">
        <v>1214</v>
      </c>
      <c r="K14" s="3">
        <v>1442.6</v>
      </c>
      <c r="L14" s="3">
        <v>1868.8</v>
      </c>
      <c r="M14" s="3">
        <v>2067.1</v>
      </c>
      <c r="N14" s="3">
        <v>2252.5</v>
      </c>
      <c r="O14" s="3">
        <v>2212.2</v>
      </c>
      <c r="P14" s="3">
        <v>484.6</v>
      </c>
      <c r="Q14" s="3">
        <v>517.3</v>
      </c>
    </row>
    <row r="15" spans="2:17" ht="12">
      <c r="B15" s="7" t="s">
        <v>9</v>
      </c>
      <c r="C15" s="20">
        <v>16.2</v>
      </c>
      <c r="D15" s="20">
        <v>5.5</v>
      </c>
      <c r="E15" s="20">
        <v>15.8</v>
      </c>
      <c r="F15" s="20">
        <v>5.7</v>
      </c>
      <c r="G15" s="20">
        <v>5</v>
      </c>
      <c r="H15" s="20">
        <v>6.7</v>
      </c>
      <c r="I15" s="3">
        <v>9.8</v>
      </c>
      <c r="J15" s="3">
        <v>6.9</v>
      </c>
      <c r="K15" s="3">
        <v>7.5</v>
      </c>
      <c r="L15" s="21">
        <v>0</v>
      </c>
      <c r="M15" s="3">
        <v>44.3</v>
      </c>
      <c r="N15" s="3">
        <v>1.2</v>
      </c>
      <c r="O15" s="21">
        <v>1</v>
      </c>
      <c r="P15" s="3">
        <v>0.4</v>
      </c>
      <c r="Q15" s="3">
        <v>0</v>
      </c>
    </row>
    <row r="16" spans="2:17" ht="12">
      <c r="B16" s="18" t="s">
        <v>57</v>
      </c>
      <c r="C16" s="19">
        <v>282.6</v>
      </c>
      <c r="D16" s="19">
        <v>244.8</v>
      </c>
      <c r="E16" s="19">
        <v>435.1</v>
      </c>
      <c r="F16" s="19">
        <v>350.3</v>
      </c>
      <c r="G16" s="19">
        <v>423.1</v>
      </c>
      <c r="H16" s="19">
        <v>273.9</v>
      </c>
      <c r="I16" s="2">
        <f>SUM(I17:I19)</f>
        <v>900.9</v>
      </c>
      <c r="J16" s="2">
        <v>1339.3999999999999</v>
      </c>
      <c r="K16" s="2">
        <v>633.8</v>
      </c>
      <c r="L16" s="2">
        <v>943.75</v>
      </c>
      <c r="M16" s="2">
        <v>1774.1999999999998</v>
      </c>
      <c r="N16" s="2">
        <v>986.8</v>
      </c>
      <c r="O16" s="2">
        <v>2001.9</v>
      </c>
      <c r="P16" s="2">
        <v>68.30000000000001</v>
      </c>
      <c r="Q16" s="2">
        <v>152.8</v>
      </c>
    </row>
    <row r="17" spans="2:17" ht="12">
      <c r="B17" s="7" t="s">
        <v>10</v>
      </c>
      <c r="C17" s="20">
        <v>188</v>
      </c>
      <c r="D17" s="20">
        <v>138</v>
      </c>
      <c r="E17" s="20">
        <v>339.2</v>
      </c>
      <c r="F17" s="20">
        <v>239.7</v>
      </c>
      <c r="G17" s="20">
        <v>172.2</v>
      </c>
      <c r="H17" s="20">
        <v>55</v>
      </c>
      <c r="I17" s="3">
        <v>665.8</v>
      </c>
      <c r="J17" s="3">
        <v>1256.5</v>
      </c>
      <c r="K17" s="3">
        <v>551.3</v>
      </c>
      <c r="L17" s="3">
        <v>841.6</v>
      </c>
      <c r="M17" s="3">
        <v>1033.5</v>
      </c>
      <c r="N17" s="3">
        <v>501.2</v>
      </c>
      <c r="O17" s="21">
        <v>1070</v>
      </c>
      <c r="P17" s="3">
        <v>0</v>
      </c>
      <c r="Q17" s="3">
        <v>100</v>
      </c>
    </row>
    <row r="18" spans="2:17" ht="12">
      <c r="B18" s="7" t="s">
        <v>11</v>
      </c>
      <c r="C18" s="20">
        <v>1.2</v>
      </c>
      <c r="D18" s="20">
        <v>6.9</v>
      </c>
      <c r="E18" s="20">
        <v>1.3</v>
      </c>
      <c r="F18" s="20">
        <v>12.8</v>
      </c>
      <c r="G18" s="22">
        <v>0.1</v>
      </c>
      <c r="H18" s="23">
        <v>0</v>
      </c>
      <c r="I18" s="21">
        <v>0</v>
      </c>
      <c r="J18" s="21">
        <v>0.1</v>
      </c>
      <c r="K18" s="21">
        <v>0</v>
      </c>
      <c r="L18" s="21">
        <v>0</v>
      </c>
      <c r="M18" s="21">
        <v>0</v>
      </c>
      <c r="N18" s="21">
        <v>0</v>
      </c>
      <c r="O18" s="21">
        <v>0.8</v>
      </c>
      <c r="P18" s="21">
        <v>0</v>
      </c>
      <c r="Q18" s="3">
        <v>0</v>
      </c>
    </row>
    <row r="19" spans="2:17" ht="12">
      <c r="B19" s="7" t="s">
        <v>12</v>
      </c>
      <c r="C19" s="20">
        <v>93.4</v>
      </c>
      <c r="D19" s="20">
        <v>99.9</v>
      </c>
      <c r="E19" s="20">
        <v>94.6</v>
      </c>
      <c r="F19" s="20">
        <v>97.8</v>
      </c>
      <c r="G19" s="20">
        <v>106.4</v>
      </c>
      <c r="H19" s="20">
        <v>218.9</v>
      </c>
      <c r="I19" s="3">
        <v>235.1</v>
      </c>
      <c r="J19" s="3">
        <v>82.8</v>
      </c>
      <c r="K19" s="3">
        <v>82.5</v>
      </c>
      <c r="L19" s="3">
        <v>102.14999999999999</v>
      </c>
      <c r="M19" s="3">
        <v>740.6999999999999</v>
      </c>
      <c r="N19" s="3">
        <v>485.6</v>
      </c>
      <c r="O19" s="3">
        <v>931.1</v>
      </c>
      <c r="P19" s="3">
        <v>68.30000000000001</v>
      </c>
      <c r="Q19" s="3">
        <v>52.800000000000004</v>
      </c>
    </row>
    <row r="20" spans="1:24" s="6" customFormat="1" ht="13.5" customHeight="1">
      <c r="A20" s="10"/>
      <c r="B20" s="24" t="s">
        <v>49</v>
      </c>
      <c r="C20" s="25">
        <v>32.6</v>
      </c>
      <c r="D20" s="25">
        <v>33.5</v>
      </c>
      <c r="E20" s="25">
        <v>18</v>
      </c>
      <c r="F20" s="25">
        <v>25.4</v>
      </c>
      <c r="G20" s="25">
        <v>63.8</v>
      </c>
      <c r="H20" s="25">
        <v>92.8</v>
      </c>
      <c r="I20" s="26">
        <v>133.2</v>
      </c>
      <c r="J20" s="21">
        <v>0</v>
      </c>
      <c r="K20" s="21">
        <v>0</v>
      </c>
      <c r="L20" s="21">
        <v>0</v>
      </c>
      <c r="M20" s="21">
        <v>0</v>
      </c>
      <c r="N20" s="21">
        <v>0</v>
      </c>
      <c r="O20" s="21">
        <v>0</v>
      </c>
      <c r="P20" s="21">
        <v>0</v>
      </c>
      <c r="Q20" s="21">
        <v>0</v>
      </c>
      <c r="R20" s="10"/>
      <c r="S20" s="10"/>
      <c r="T20" s="10"/>
      <c r="U20" s="10"/>
      <c r="V20" s="10"/>
      <c r="W20" s="10"/>
      <c r="X20" s="10"/>
    </row>
    <row r="21" spans="1:17" s="10" customFormat="1" ht="13.5" customHeight="1">
      <c r="A21" s="27"/>
      <c r="B21" s="28" t="s">
        <v>43</v>
      </c>
      <c r="C21" s="29">
        <v>1002</v>
      </c>
      <c r="D21" s="29">
        <v>877.5</v>
      </c>
      <c r="E21" s="29">
        <v>1391.1</v>
      </c>
      <c r="F21" s="29">
        <v>1025</v>
      </c>
      <c r="G21" s="29">
        <v>930.7</v>
      </c>
      <c r="H21" s="29">
        <v>877.5</v>
      </c>
      <c r="I21" s="30">
        <v>867.5</v>
      </c>
      <c r="J21" s="30">
        <v>819.5</v>
      </c>
      <c r="K21" s="30">
        <v>1430</v>
      </c>
      <c r="L21" s="30">
        <v>1439.9</v>
      </c>
      <c r="M21" s="30">
        <v>1835.7</v>
      </c>
      <c r="N21" s="30">
        <v>1775.6</v>
      </c>
      <c r="O21" s="31">
        <v>932.1</v>
      </c>
      <c r="P21" s="30">
        <v>0</v>
      </c>
      <c r="Q21" s="30">
        <v>0</v>
      </c>
    </row>
    <row r="22" spans="1:17" s="10" customFormat="1" ht="13.5" customHeight="1">
      <c r="A22" s="27"/>
      <c r="B22" s="28"/>
      <c r="C22" s="29"/>
      <c r="D22" s="29">
        <f>D7+D16+D20+D21</f>
        <v>6130.299999999999</v>
      </c>
      <c r="E22" s="29"/>
      <c r="F22" s="29"/>
      <c r="G22" s="29"/>
      <c r="H22" s="29"/>
      <c r="I22" s="30"/>
      <c r="J22" s="30"/>
      <c r="K22" s="30"/>
      <c r="L22" s="30"/>
      <c r="M22" s="30"/>
      <c r="N22" s="30"/>
      <c r="O22" s="31"/>
      <c r="P22" s="30"/>
      <c r="Q22" s="30"/>
    </row>
    <row r="23" spans="1:24" s="6" customFormat="1" ht="13.5" customHeight="1">
      <c r="A23" s="13"/>
      <c r="B23" s="28" t="s">
        <v>58</v>
      </c>
      <c r="C23" s="29">
        <v>7073.299999999999</v>
      </c>
      <c r="D23" s="29">
        <v>6651.299999999999</v>
      </c>
      <c r="E23" s="29">
        <v>8278.900000000001</v>
      </c>
      <c r="F23" s="29">
        <v>9304.9</v>
      </c>
      <c r="G23" s="29">
        <v>9566</v>
      </c>
      <c r="H23" s="29">
        <v>9832.7</v>
      </c>
      <c r="I23" s="30">
        <f>I7+I16+I20+I21</f>
        <v>11497.6</v>
      </c>
      <c r="J23" s="29">
        <v>10963.5</v>
      </c>
      <c r="K23" s="29">
        <v>10485.499999999998</v>
      </c>
      <c r="L23" s="30">
        <v>11525.029999999999</v>
      </c>
      <c r="M23" s="30">
        <v>14085.8</v>
      </c>
      <c r="N23" s="30">
        <v>13680.5</v>
      </c>
      <c r="O23" s="30">
        <v>14095.5</v>
      </c>
      <c r="P23" s="30">
        <v>2128.4000000000005</v>
      </c>
      <c r="Q23" s="30">
        <v>2509.2</v>
      </c>
      <c r="R23" s="10"/>
      <c r="S23" s="10"/>
      <c r="T23" s="10"/>
      <c r="U23" s="10"/>
      <c r="V23" s="10"/>
      <c r="W23" s="10"/>
      <c r="X23" s="10"/>
    </row>
    <row r="24" spans="2:17" ht="11.25" customHeight="1">
      <c r="B24" s="18" t="s">
        <v>13</v>
      </c>
      <c r="C24" s="19">
        <v>3766.7</v>
      </c>
      <c r="D24" s="19">
        <v>4166.4</v>
      </c>
      <c r="E24" s="19">
        <v>4160.5</v>
      </c>
      <c r="F24" s="19">
        <v>5339.599999999999</v>
      </c>
      <c r="G24" s="19">
        <v>6595.1</v>
      </c>
      <c r="H24" s="19">
        <v>7118.3</v>
      </c>
      <c r="I24" s="2">
        <v>8651.800000000001</v>
      </c>
      <c r="J24" s="19">
        <v>8403</v>
      </c>
      <c r="K24" s="19">
        <v>9099</v>
      </c>
      <c r="L24" s="2">
        <v>10152.27</v>
      </c>
      <c r="M24" s="2">
        <v>11466</v>
      </c>
      <c r="N24" s="2">
        <v>13540.1</v>
      </c>
      <c r="O24" s="2">
        <v>12745.599999999999</v>
      </c>
      <c r="P24" s="2">
        <v>3088.42113893</v>
      </c>
      <c r="Q24" s="2">
        <v>2385.9</v>
      </c>
    </row>
    <row r="25" spans="2:17" ht="12">
      <c r="B25" s="7" t="s">
        <v>59</v>
      </c>
      <c r="C25" s="20">
        <v>2276.1</v>
      </c>
      <c r="D25" s="20">
        <v>2403.4</v>
      </c>
      <c r="E25" s="20">
        <v>2474.3</v>
      </c>
      <c r="F25" s="20">
        <v>3338.9</v>
      </c>
      <c r="G25" s="20">
        <v>3928.5</v>
      </c>
      <c r="H25" s="20">
        <v>4290.7</v>
      </c>
      <c r="I25" s="3">
        <v>4560.9</v>
      </c>
      <c r="J25" s="20">
        <v>4417.3</v>
      </c>
      <c r="K25" s="20">
        <v>4365.5</v>
      </c>
      <c r="L25" s="3">
        <v>5607.8</v>
      </c>
      <c r="M25" s="3">
        <v>6248.3</v>
      </c>
      <c r="N25" s="3">
        <v>7384.299999999999</v>
      </c>
      <c r="O25" s="3">
        <v>6669.599999999999</v>
      </c>
      <c r="P25" s="3">
        <v>1729.21</v>
      </c>
      <c r="Q25" s="3">
        <v>1326.1000000000001</v>
      </c>
    </row>
    <row r="26" spans="2:17" ht="12">
      <c r="B26" s="7" t="s">
        <v>44</v>
      </c>
      <c r="C26" s="20">
        <v>802.8</v>
      </c>
      <c r="D26" s="20">
        <v>1046.6000000000001</v>
      </c>
      <c r="E26" s="20">
        <v>1046.2</v>
      </c>
      <c r="F26" s="20">
        <v>1290.6</v>
      </c>
      <c r="G26" s="20">
        <v>1843.4</v>
      </c>
      <c r="H26" s="20">
        <v>1941.7</v>
      </c>
      <c r="I26" s="3">
        <v>1941.1</v>
      </c>
      <c r="J26" s="20">
        <v>2243.5</v>
      </c>
      <c r="K26" s="20">
        <v>2844.5</v>
      </c>
      <c r="L26" s="3">
        <v>2588.2</v>
      </c>
      <c r="M26" s="3">
        <v>2883.8</v>
      </c>
      <c r="N26" s="3">
        <v>3467.1</v>
      </c>
      <c r="O26" s="3">
        <v>3566.1</v>
      </c>
      <c r="P26" s="3">
        <v>741.09</v>
      </c>
      <c r="Q26" s="3">
        <v>697.4</v>
      </c>
    </row>
    <row r="27" spans="2:17" ht="12">
      <c r="B27" s="7" t="s">
        <v>14</v>
      </c>
      <c r="C27" s="20">
        <v>381.1</v>
      </c>
      <c r="D27" s="20">
        <v>449.2</v>
      </c>
      <c r="E27" s="20">
        <v>353.1</v>
      </c>
      <c r="F27" s="20">
        <v>416.3</v>
      </c>
      <c r="G27" s="20">
        <v>433.40000000000003</v>
      </c>
      <c r="H27" s="20">
        <v>484.8</v>
      </c>
      <c r="I27" s="3">
        <v>953.1</v>
      </c>
      <c r="J27" s="20">
        <v>1074.7</v>
      </c>
      <c r="K27" s="20">
        <v>1264.4</v>
      </c>
      <c r="L27" s="3">
        <v>1524.9</v>
      </c>
      <c r="M27" s="3">
        <v>1853.3</v>
      </c>
      <c r="N27" s="3">
        <v>2129.1</v>
      </c>
      <c r="O27" s="3">
        <v>2140.5</v>
      </c>
      <c r="P27" s="3">
        <v>448.4211389299999</v>
      </c>
      <c r="Q27" s="3">
        <v>262.4</v>
      </c>
    </row>
    <row r="28" spans="2:17" ht="12">
      <c r="B28" s="7" t="s">
        <v>15</v>
      </c>
      <c r="C28" s="20">
        <v>292.1</v>
      </c>
      <c r="D28" s="20">
        <v>59.2</v>
      </c>
      <c r="E28" s="20">
        <v>47.8</v>
      </c>
      <c r="F28" s="20">
        <v>63.8</v>
      </c>
      <c r="G28" s="20">
        <v>41.3</v>
      </c>
      <c r="H28" s="20">
        <v>42.2</v>
      </c>
      <c r="I28" s="3">
        <v>112.7</v>
      </c>
      <c r="J28" s="20">
        <v>70.3</v>
      </c>
      <c r="K28" s="20">
        <v>77</v>
      </c>
      <c r="L28" s="3">
        <v>168.9</v>
      </c>
      <c r="M28" s="3">
        <v>210.5</v>
      </c>
      <c r="N28" s="3">
        <v>449</v>
      </c>
      <c r="O28" s="3">
        <v>573.3</v>
      </c>
      <c r="P28" s="3">
        <v>108.64828793</v>
      </c>
      <c r="Q28" s="3">
        <v>90.8</v>
      </c>
    </row>
    <row r="29" spans="2:17" ht="12">
      <c r="B29" s="7" t="s">
        <v>16</v>
      </c>
      <c r="C29" s="20">
        <v>89</v>
      </c>
      <c r="D29" s="20">
        <v>390</v>
      </c>
      <c r="E29" s="20">
        <v>305.3</v>
      </c>
      <c r="F29" s="20">
        <v>352.5</v>
      </c>
      <c r="G29" s="20">
        <v>392.1</v>
      </c>
      <c r="H29" s="20">
        <v>442.7</v>
      </c>
      <c r="I29" s="3">
        <v>840.4</v>
      </c>
      <c r="J29" s="20">
        <v>1004.4</v>
      </c>
      <c r="K29" s="20">
        <v>1187.4</v>
      </c>
      <c r="L29" s="3">
        <v>1356</v>
      </c>
      <c r="M29" s="3">
        <v>1642.8</v>
      </c>
      <c r="N29" s="3">
        <v>1680.1</v>
      </c>
      <c r="O29" s="3">
        <v>1567.2</v>
      </c>
      <c r="P29" s="3">
        <v>339.77285099999995</v>
      </c>
      <c r="Q29" s="3">
        <v>171.6</v>
      </c>
    </row>
    <row r="30" spans="2:17" ht="12">
      <c r="B30" s="7" t="s">
        <v>45</v>
      </c>
      <c r="C30" s="20">
        <v>308.9</v>
      </c>
      <c r="D30" s="20">
        <v>270.5</v>
      </c>
      <c r="E30" s="20">
        <v>288.1</v>
      </c>
      <c r="F30" s="20">
        <v>300.9</v>
      </c>
      <c r="G30" s="20">
        <v>392.5</v>
      </c>
      <c r="H30" s="20">
        <v>401</v>
      </c>
      <c r="I30" s="3">
        <v>1196.7</v>
      </c>
      <c r="J30" s="20">
        <v>667.5</v>
      </c>
      <c r="K30" s="20">
        <v>624.6</v>
      </c>
      <c r="L30" s="3">
        <v>431.37</v>
      </c>
      <c r="M30" s="3">
        <v>480.6</v>
      </c>
      <c r="N30" s="3">
        <v>559.6</v>
      </c>
      <c r="O30" s="3">
        <v>369.4</v>
      </c>
      <c r="P30" s="3">
        <v>169.7</v>
      </c>
      <c r="Q30" s="3">
        <v>100</v>
      </c>
    </row>
    <row r="31" spans="2:17" ht="12">
      <c r="B31" s="7" t="s">
        <v>46</v>
      </c>
      <c r="C31" s="20">
        <v>-2.2</v>
      </c>
      <c r="D31" s="20">
        <v>-3.3</v>
      </c>
      <c r="E31" s="20">
        <v>-1.2</v>
      </c>
      <c r="F31" s="20">
        <v>-7.1</v>
      </c>
      <c r="G31" s="22">
        <v>-2.8</v>
      </c>
      <c r="H31" s="23">
        <v>0</v>
      </c>
      <c r="I31" s="21">
        <v>0</v>
      </c>
      <c r="J31" s="23">
        <v>0</v>
      </c>
      <c r="K31" s="21">
        <v>0</v>
      </c>
      <c r="L31" s="21">
        <v>0</v>
      </c>
      <c r="M31" s="21">
        <v>0</v>
      </c>
      <c r="N31" s="21"/>
      <c r="O31" s="21">
        <v>0</v>
      </c>
      <c r="P31" s="21">
        <v>0</v>
      </c>
      <c r="Q31" s="21">
        <v>0</v>
      </c>
    </row>
    <row r="32" spans="2:17" ht="12">
      <c r="B32" s="18" t="s">
        <v>60</v>
      </c>
      <c r="C32" s="19">
        <v>1630.1</v>
      </c>
      <c r="D32" s="19">
        <v>2348.7</v>
      </c>
      <c r="E32" s="19">
        <v>3278.9000000000005</v>
      </c>
      <c r="F32" s="19">
        <v>3249.2</v>
      </c>
      <c r="G32" s="19">
        <v>4348.9</v>
      </c>
      <c r="H32" s="19">
        <v>5386.8</v>
      </c>
      <c r="I32" s="2">
        <v>5837.999999999998</v>
      </c>
      <c r="J32" s="19">
        <v>5093.1</v>
      </c>
      <c r="K32" s="19">
        <v>4473.4</v>
      </c>
      <c r="L32" s="19">
        <v>3167.3999999999996</v>
      </c>
      <c r="M32" s="19">
        <v>4668.2</v>
      </c>
      <c r="N32" s="19">
        <v>4312.38</v>
      </c>
      <c r="O32" s="19">
        <v>5980.599999999999</v>
      </c>
      <c r="P32" s="19">
        <v>252.60000000000002</v>
      </c>
      <c r="Q32" s="19">
        <v>150.7</v>
      </c>
    </row>
    <row r="33" spans="2:17" ht="12">
      <c r="B33" s="7" t="s">
        <v>17</v>
      </c>
      <c r="C33" s="20">
        <v>1304.1</v>
      </c>
      <c r="D33" s="20">
        <v>1878.96</v>
      </c>
      <c r="E33" s="20">
        <v>2623.1200000000003</v>
      </c>
      <c r="F33" s="20">
        <v>2599.4</v>
      </c>
      <c r="G33" s="20">
        <v>3045.9</v>
      </c>
      <c r="H33" s="20">
        <v>3232.1</v>
      </c>
      <c r="I33" s="3">
        <v>4670.399999999999</v>
      </c>
      <c r="J33" s="20">
        <v>4074.4800000000005</v>
      </c>
      <c r="K33" s="20">
        <v>3578.72</v>
      </c>
      <c r="L33" s="3">
        <v>2217.2</v>
      </c>
      <c r="M33" s="3">
        <v>3267.6</v>
      </c>
      <c r="N33" s="3">
        <v>3018.68</v>
      </c>
      <c r="O33" s="3">
        <v>4186.4</v>
      </c>
      <c r="P33" s="3">
        <v>202.08</v>
      </c>
      <c r="Q33" s="3">
        <v>105.5</v>
      </c>
    </row>
    <row r="34" spans="2:17" ht="12">
      <c r="B34" s="7" t="s">
        <v>47</v>
      </c>
      <c r="C34" s="20">
        <v>326</v>
      </c>
      <c r="D34" s="20">
        <v>469.74</v>
      </c>
      <c r="E34" s="20">
        <v>655.7800000000001</v>
      </c>
      <c r="F34" s="20">
        <v>649.8</v>
      </c>
      <c r="G34" s="20">
        <v>1303</v>
      </c>
      <c r="H34" s="20">
        <v>2154.7</v>
      </c>
      <c r="I34" s="32">
        <v>1167.5999999999997</v>
      </c>
      <c r="J34" s="20">
        <v>1018.6200000000001</v>
      </c>
      <c r="K34" s="20">
        <v>894.68</v>
      </c>
      <c r="L34" s="32">
        <v>950.2</v>
      </c>
      <c r="M34" s="32">
        <v>1400.6</v>
      </c>
      <c r="N34" s="32">
        <v>1293.7</v>
      </c>
      <c r="O34" s="32">
        <v>1794.2</v>
      </c>
      <c r="P34" s="32">
        <v>50.52</v>
      </c>
      <c r="Q34" s="32">
        <v>45.2</v>
      </c>
    </row>
    <row r="35" spans="2:17" ht="12.75" customHeight="1" hidden="1">
      <c r="B35" s="7" t="s">
        <v>66</v>
      </c>
      <c r="C35" s="22">
        <v>326</v>
      </c>
      <c r="D35" s="22">
        <v>118.7</v>
      </c>
      <c r="E35" s="22">
        <v>118.7</v>
      </c>
      <c r="F35" s="22">
        <v>118.7</v>
      </c>
      <c r="G35" s="22">
        <v>0</v>
      </c>
      <c r="H35" s="22"/>
      <c r="I35" s="21">
        <v>0</v>
      </c>
      <c r="J35" s="20">
        <v>118.7</v>
      </c>
      <c r="K35" s="20"/>
      <c r="L35" s="21"/>
      <c r="M35" s="21"/>
      <c r="N35" s="21"/>
      <c r="O35" s="21"/>
      <c r="P35" s="21"/>
      <c r="Q35" s="21"/>
    </row>
    <row r="36" spans="1:17" ht="12.75" customHeight="1" hidden="1">
      <c r="A36" s="9"/>
      <c r="B36" s="24" t="s">
        <v>61</v>
      </c>
      <c r="C36" s="25">
        <v>1376</v>
      </c>
      <c r="D36" s="23">
        <v>0</v>
      </c>
      <c r="E36" s="19">
        <v>653.3</v>
      </c>
      <c r="F36" s="19">
        <v>781.8</v>
      </c>
      <c r="G36" s="23">
        <v>0</v>
      </c>
      <c r="H36" s="23">
        <v>0</v>
      </c>
      <c r="I36" s="21">
        <v>0</v>
      </c>
      <c r="J36" s="20">
        <v>0</v>
      </c>
      <c r="K36" s="1"/>
      <c r="L36" s="21"/>
      <c r="M36" s="21"/>
      <c r="N36" s="21">
        <v>0</v>
      </c>
      <c r="O36" s="21"/>
      <c r="P36" s="21"/>
      <c r="Q36" s="21"/>
    </row>
    <row r="37" spans="1:17" s="9" customFormat="1" ht="12.75" customHeight="1" hidden="1">
      <c r="A37" s="13"/>
      <c r="B37" s="28" t="s">
        <v>62</v>
      </c>
      <c r="C37" s="25">
        <v>779</v>
      </c>
      <c r="D37" s="25">
        <v>172.5</v>
      </c>
      <c r="E37" s="23">
        <v>0</v>
      </c>
      <c r="F37" s="23">
        <v>0</v>
      </c>
      <c r="G37" s="23">
        <v>0</v>
      </c>
      <c r="H37" s="33">
        <v>0</v>
      </c>
      <c r="I37" s="21">
        <v>0</v>
      </c>
      <c r="J37" s="33">
        <v>0</v>
      </c>
      <c r="K37" s="33"/>
      <c r="L37" s="21"/>
      <c r="M37" s="21"/>
      <c r="N37" s="21">
        <v>0</v>
      </c>
      <c r="O37" s="21"/>
      <c r="P37" s="21"/>
      <c r="Q37" s="21"/>
    </row>
    <row r="38" spans="1:17" ht="12.75" customHeight="1">
      <c r="A38" s="11"/>
      <c r="B38" s="34" t="s">
        <v>63</v>
      </c>
      <c r="C38" s="35">
        <v>7551.799999999999</v>
      </c>
      <c r="D38" s="35">
        <v>6687.599999999999</v>
      </c>
      <c r="E38" s="35">
        <v>8092.700000000001</v>
      </c>
      <c r="F38" s="35">
        <v>9370.599999999999</v>
      </c>
      <c r="G38" s="35">
        <v>10943.9</v>
      </c>
      <c r="H38" s="35">
        <v>12505.1</v>
      </c>
      <c r="I38" s="36">
        <v>14489.8</v>
      </c>
      <c r="J38" s="35">
        <v>13496.1</v>
      </c>
      <c r="K38" s="35">
        <v>13572.4</v>
      </c>
      <c r="L38" s="36">
        <v>13319.67</v>
      </c>
      <c r="M38" s="36">
        <v>16134.2</v>
      </c>
      <c r="N38" s="36">
        <v>17852.48</v>
      </c>
      <c r="O38" s="36">
        <v>18726.199999999997</v>
      </c>
      <c r="P38" s="36">
        <v>3341.02113893</v>
      </c>
      <c r="Q38" s="36">
        <v>2536.6</v>
      </c>
    </row>
    <row r="39" spans="1:17" ht="13.5" customHeight="1">
      <c r="A39" s="13"/>
      <c r="B39" s="28" t="s">
        <v>18</v>
      </c>
      <c r="C39" s="29">
        <v>-478.5</v>
      </c>
      <c r="D39" s="29">
        <v>-36.30000000000018</v>
      </c>
      <c r="E39" s="29">
        <v>186.30000000000072</v>
      </c>
      <c r="F39" s="29">
        <v>-65.69999999999891</v>
      </c>
      <c r="G39" s="29">
        <v>-1377.9</v>
      </c>
      <c r="H39" s="29">
        <v>-2672.4</v>
      </c>
      <c r="I39" s="8">
        <v>-2992.199999999999</v>
      </c>
      <c r="J39" s="20">
        <v>-2532.6000000000004</v>
      </c>
      <c r="K39" s="20">
        <v>-3086.9000000000015</v>
      </c>
      <c r="L39" s="20">
        <v>-1794.6400000000012</v>
      </c>
      <c r="M39" s="20">
        <v>-2048.4000000000015</v>
      </c>
      <c r="N39" s="37">
        <v>-4171.98</v>
      </c>
      <c r="O39" s="37">
        <v>-4630.699999999997</v>
      </c>
      <c r="P39" s="37">
        <v>-1212.6211389299992</v>
      </c>
      <c r="Q39" s="37">
        <v>-27.40000000000009</v>
      </c>
    </row>
    <row r="40" spans="2:13" ht="17.25" customHeight="1">
      <c r="B40" s="18" t="s">
        <v>19</v>
      </c>
      <c r="C40" s="20"/>
      <c r="D40" s="20"/>
      <c r="E40" s="38"/>
      <c r="F40" s="38"/>
      <c r="G40" s="20"/>
      <c r="H40" s="20"/>
      <c r="I40" s="11"/>
      <c r="J40" s="11"/>
      <c r="K40" s="11"/>
      <c r="L40" s="11"/>
      <c r="M40" s="11"/>
    </row>
    <row r="41" spans="2:17" ht="12">
      <c r="B41" s="18" t="s">
        <v>20</v>
      </c>
      <c r="C41" s="19">
        <v>-384.7</v>
      </c>
      <c r="D41" s="19">
        <v>-82.1</v>
      </c>
      <c r="E41" s="19">
        <v>-84.8</v>
      </c>
      <c r="F41" s="19">
        <v>25.700000000000003</v>
      </c>
      <c r="G41" s="19">
        <v>161.3</v>
      </c>
      <c r="H41" s="19">
        <v>343.5</v>
      </c>
      <c r="I41" s="2">
        <f>SUM(I42:I45)</f>
        <v>421.8</v>
      </c>
      <c r="J41" s="2">
        <f>SUM(J42:J45)</f>
        <v>521</v>
      </c>
      <c r="K41" s="2">
        <f>SUM(K42:K45)</f>
        <v>1448.9</v>
      </c>
      <c r="L41" s="2">
        <v>878.1</v>
      </c>
      <c r="M41" s="2">
        <v>3596.3</v>
      </c>
      <c r="N41" s="2">
        <v>2333.8999999999996</v>
      </c>
      <c r="O41" s="2">
        <v>3873.5</v>
      </c>
      <c r="P41" s="2">
        <v>45.7</v>
      </c>
      <c r="Q41" s="2">
        <v>45.7</v>
      </c>
    </row>
    <row r="42" spans="2:17" ht="12">
      <c r="B42" s="7" t="s">
        <v>21</v>
      </c>
      <c r="C42" s="22">
        <v>-324.9</v>
      </c>
      <c r="D42" s="22">
        <v>-30</v>
      </c>
      <c r="E42" s="22">
        <v>-27.6</v>
      </c>
      <c r="F42" s="22">
        <v>88.9</v>
      </c>
      <c r="G42" s="22">
        <v>214.8</v>
      </c>
      <c r="H42" s="22">
        <v>395.1</v>
      </c>
      <c r="I42" s="4">
        <v>421.8</v>
      </c>
      <c r="J42" s="3">
        <v>567.7</v>
      </c>
      <c r="K42" s="3">
        <v>803.6</v>
      </c>
      <c r="L42" s="4">
        <v>576.1</v>
      </c>
      <c r="M42" s="4">
        <v>527.7</v>
      </c>
      <c r="N42" s="4">
        <v>968</v>
      </c>
      <c r="O42" s="4">
        <v>992.5</v>
      </c>
      <c r="P42" s="4">
        <v>45.7</v>
      </c>
      <c r="Q42" s="4">
        <v>45.7</v>
      </c>
    </row>
    <row r="43" spans="2:17" ht="12">
      <c r="B43" s="7" t="s">
        <v>22</v>
      </c>
      <c r="C43" s="22">
        <v>-18.1</v>
      </c>
      <c r="D43" s="22">
        <v>-18.3</v>
      </c>
      <c r="E43" s="22">
        <v>-19.4</v>
      </c>
      <c r="F43" s="22">
        <v>-19.4</v>
      </c>
      <c r="G43" s="22">
        <v>-16.7</v>
      </c>
      <c r="H43" s="22">
        <v>-14.2</v>
      </c>
      <c r="I43" s="21">
        <v>0</v>
      </c>
      <c r="J43" s="4">
        <v>0</v>
      </c>
      <c r="K43" s="4">
        <v>686.8</v>
      </c>
      <c r="L43" s="4">
        <v>346.9</v>
      </c>
      <c r="M43" s="4">
        <v>546.4</v>
      </c>
      <c r="N43" s="4">
        <v>36.8</v>
      </c>
      <c r="O43" s="21">
        <v>85.5</v>
      </c>
      <c r="P43" s="4">
        <v>0</v>
      </c>
      <c r="Q43" s="4">
        <v>0</v>
      </c>
    </row>
    <row r="44" spans="2:17" ht="12">
      <c r="B44" s="7" t="s">
        <v>23</v>
      </c>
      <c r="C44" s="22">
        <v>-41.7</v>
      </c>
      <c r="D44" s="22">
        <v>-33.8</v>
      </c>
      <c r="E44" s="22">
        <v>-37.8</v>
      </c>
      <c r="F44" s="22">
        <v>-43.8</v>
      </c>
      <c r="G44" s="22">
        <v>-36.8</v>
      </c>
      <c r="H44" s="22">
        <v>-37.4</v>
      </c>
      <c r="I44" s="21">
        <v>0</v>
      </c>
      <c r="J44" s="4">
        <v>-46.7</v>
      </c>
      <c r="K44" s="4">
        <v>-41.5</v>
      </c>
      <c r="L44" s="4">
        <v>-44.9</v>
      </c>
      <c r="M44" s="4">
        <v>850</v>
      </c>
      <c r="N44" s="4">
        <v>1329.1</v>
      </c>
      <c r="O44" s="21">
        <v>2795.5</v>
      </c>
      <c r="P44" s="4">
        <v>0</v>
      </c>
      <c r="Q44" s="4">
        <v>0</v>
      </c>
    </row>
    <row r="45" spans="2:17" ht="12">
      <c r="B45" s="7" t="s">
        <v>68</v>
      </c>
      <c r="C45" s="22"/>
      <c r="D45" s="22"/>
      <c r="E45" s="22"/>
      <c r="F45" s="39">
        <v>0</v>
      </c>
      <c r="G45" s="39">
        <v>0</v>
      </c>
      <c r="H45" s="39">
        <v>0</v>
      </c>
      <c r="I45" s="21">
        <v>0</v>
      </c>
      <c r="J45" s="21">
        <v>0</v>
      </c>
      <c r="K45" s="21">
        <v>0</v>
      </c>
      <c r="L45" s="21">
        <v>0</v>
      </c>
      <c r="M45" s="4">
        <v>1672.2</v>
      </c>
      <c r="N45" s="4">
        <v>0</v>
      </c>
      <c r="O45" s="21">
        <v>0</v>
      </c>
      <c r="P45" s="21">
        <v>0</v>
      </c>
      <c r="Q45" s="21">
        <v>0</v>
      </c>
    </row>
    <row r="46" spans="2:17" ht="12">
      <c r="B46" s="18" t="s">
        <v>48</v>
      </c>
      <c r="C46" s="19">
        <v>863.1999999999999</v>
      </c>
      <c r="D46" s="19">
        <v>118.40000000000003</v>
      </c>
      <c r="E46" s="19">
        <v>-101.5</v>
      </c>
      <c r="F46" s="19">
        <v>40.00000000000006</v>
      </c>
      <c r="G46" s="19">
        <v>1216.5989999999997</v>
      </c>
      <c r="H46" s="19">
        <v>2328.9</v>
      </c>
      <c r="I46" s="2">
        <f>SUM(I47+I51+I52)</f>
        <v>2570.4</v>
      </c>
      <c r="J46" s="2">
        <f>SUM(J47+J51+J52)</f>
        <v>2011.6</v>
      </c>
      <c r="K46" s="2">
        <f>SUM(K47+K51+K52)</f>
        <v>1637.9999999999998</v>
      </c>
      <c r="L46" s="2">
        <v>916.6</v>
      </c>
      <c r="M46" s="2">
        <v>-1547.8999999999999</v>
      </c>
      <c r="N46" s="2">
        <v>1838.1</v>
      </c>
      <c r="O46" s="2">
        <v>757.2</v>
      </c>
      <c r="P46" s="2">
        <v>1166.9</v>
      </c>
      <c r="Q46" s="2">
        <v>-18.299999999999955</v>
      </c>
    </row>
    <row r="47" spans="2:17" ht="12">
      <c r="B47" s="7" t="s">
        <v>24</v>
      </c>
      <c r="C47" s="22">
        <v>-116.7</v>
      </c>
      <c r="D47" s="20">
        <v>-144.39999999999998</v>
      </c>
      <c r="E47" s="20">
        <v>-324.5</v>
      </c>
      <c r="F47" s="20">
        <v>-506.2</v>
      </c>
      <c r="G47" s="20">
        <v>3521.9</v>
      </c>
      <c r="H47" s="20">
        <v>2384.1</v>
      </c>
      <c r="I47" s="3">
        <f>SUM(I48+I49+I50)</f>
        <v>3481.3</v>
      </c>
      <c r="J47" s="3">
        <v>2372</v>
      </c>
      <c r="K47" s="3">
        <v>2063.1</v>
      </c>
      <c r="L47" s="3">
        <v>1439.9</v>
      </c>
      <c r="M47" s="3">
        <v>-1748.5</v>
      </c>
      <c r="N47" s="21">
        <v>-630.5</v>
      </c>
      <c r="O47" s="3">
        <v>0</v>
      </c>
      <c r="P47" s="3">
        <v>-812.8999999999999</v>
      </c>
      <c r="Q47" s="3">
        <v>-421.79999999999995</v>
      </c>
    </row>
    <row r="48" spans="2:17" ht="12">
      <c r="B48" s="7" t="s">
        <v>25</v>
      </c>
      <c r="C48" s="22">
        <v>-627.8</v>
      </c>
      <c r="D48" s="20">
        <v>1005.1</v>
      </c>
      <c r="E48" s="20">
        <v>-363.4</v>
      </c>
      <c r="F48" s="20">
        <v>-883.3</v>
      </c>
      <c r="G48" s="20">
        <v>1935</v>
      </c>
      <c r="H48" s="20">
        <v>-65.7</v>
      </c>
      <c r="I48" s="3">
        <v>1869</v>
      </c>
      <c r="J48" s="3">
        <v>23.9</v>
      </c>
      <c r="K48" s="3">
        <v>1750</v>
      </c>
      <c r="L48" s="3">
        <v>-430.3</v>
      </c>
      <c r="M48" s="3">
        <v>-1760.8999999999999</v>
      </c>
      <c r="N48" s="21">
        <v>-787.7</v>
      </c>
      <c r="O48" s="3">
        <v>0</v>
      </c>
      <c r="P48" s="3">
        <v>-1024.7</v>
      </c>
      <c r="Q48" s="3">
        <v>-691.8</v>
      </c>
    </row>
    <row r="49" spans="2:17" ht="12">
      <c r="B49" s="7" t="s">
        <v>26</v>
      </c>
      <c r="C49" s="22">
        <v>454</v>
      </c>
      <c r="D49" s="20">
        <v>-1149.5</v>
      </c>
      <c r="E49" s="20">
        <v>-32</v>
      </c>
      <c r="F49" s="20">
        <v>79.4</v>
      </c>
      <c r="G49" s="20">
        <v>1244</v>
      </c>
      <c r="H49" s="20">
        <v>2185.7</v>
      </c>
      <c r="I49" s="3">
        <v>-37.4</v>
      </c>
      <c r="J49" s="3">
        <v>1844.2</v>
      </c>
      <c r="K49" s="3">
        <v>198.7</v>
      </c>
      <c r="L49" s="3">
        <v>889.9</v>
      </c>
      <c r="M49" s="3">
        <v>-741.1999999999999</v>
      </c>
      <c r="N49" s="21">
        <v>-1099.2</v>
      </c>
      <c r="O49" s="3">
        <v>0</v>
      </c>
      <c r="P49" s="3">
        <v>-267.9</v>
      </c>
      <c r="Q49" s="3">
        <v>252.3</v>
      </c>
    </row>
    <row r="50" spans="2:17" ht="12">
      <c r="B50" s="7" t="s">
        <v>27</v>
      </c>
      <c r="C50" s="22">
        <v>57.1</v>
      </c>
      <c r="D50" s="39">
        <v>0</v>
      </c>
      <c r="E50" s="20">
        <v>70.9</v>
      </c>
      <c r="F50" s="20">
        <v>297.7</v>
      </c>
      <c r="G50" s="20">
        <v>342.9</v>
      </c>
      <c r="H50" s="20">
        <v>264.1</v>
      </c>
      <c r="I50" s="3">
        <v>1649.7</v>
      </c>
      <c r="J50" s="3">
        <v>503.9</v>
      </c>
      <c r="K50" s="3">
        <v>114.4</v>
      </c>
      <c r="L50" s="3">
        <v>980.3</v>
      </c>
      <c r="M50" s="3">
        <v>753.5999999999999</v>
      </c>
      <c r="N50" s="21">
        <v>1256.4</v>
      </c>
      <c r="O50" s="3">
        <v>0</v>
      </c>
      <c r="P50" s="3">
        <v>479.7</v>
      </c>
      <c r="Q50" s="3">
        <v>17.7</v>
      </c>
    </row>
    <row r="51" spans="2:17" ht="12">
      <c r="B51" s="7" t="s">
        <v>28</v>
      </c>
      <c r="C51" s="39">
        <v>0</v>
      </c>
      <c r="D51" s="39">
        <v>0</v>
      </c>
      <c r="E51" s="39">
        <v>0</v>
      </c>
      <c r="F51" s="39">
        <v>0</v>
      </c>
      <c r="G51" s="39">
        <v>0</v>
      </c>
      <c r="H51" s="39">
        <v>0</v>
      </c>
      <c r="I51" s="40">
        <v>0</v>
      </c>
      <c r="J51" s="4">
        <v>200</v>
      </c>
      <c r="K51" s="4">
        <v>96.7</v>
      </c>
      <c r="L51" s="4">
        <v>-30.9</v>
      </c>
      <c r="M51" s="4">
        <v>-45.8</v>
      </c>
      <c r="N51" s="21">
        <v>206</v>
      </c>
      <c r="O51" s="21">
        <v>0</v>
      </c>
      <c r="P51" s="21">
        <v>0</v>
      </c>
      <c r="Q51" s="3">
        <v>-165.5</v>
      </c>
    </row>
    <row r="52" spans="2:17" ht="12">
      <c r="B52" s="7" t="s">
        <v>29</v>
      </c>
      <c r="C52" s="20">
        <v>979.9</v>
      </c>
      <c r="D52" s="20">
        <v>262.8</v>
      </c>
      <c r="E52" s="20">
        <v>223</v>
      </c>
      <c r="F52" s="20">
        <v>546.2</v>
      </c>
      <c r="G52" s="20">
        <v>-2305.3</v>
      </c>
      <c r="H52" s="20">
        <v>-55.2</v>
      </c>
      <c r="I52" s="3">
        <f>+I53+I54</f>
        <v>-910.9</v>
      </c>
      <c r="J52" s="3">
        <f>+J53+J54</f>
        <v>-560.4</v>
      </c>
      <c r="K52" s="3">
        <f>+K53+K54</f>
        <v>-521.8</v>
      </c>
      <c r="L52" s="3">
        <v>-492.4</v>
      </c>
      <c r="M52" s="3">
        <v>246.4</v>
      </c>
      <c r="N52" s="3">
        <v>2262.6</v>
      </c>
      <c r="O52" s="3">
        <v>757.2</v>
      </c>
      <c r="P52" s="3">
        <v>1979.8</v>
      </c>
      <c r="Q52" s="3">
        <v>569</v>
      </c>
    </row>
    <row r="53" spans="2:17" ht="12">
      <c r="B53" s="7" t="s">
        <v>30</v>
      </c>
      <c r="C53" s="39">
        <v>0</v>
      </c>
      <c r="D53" s="39">
        <v>0</v>
      </c>
      <c r="E53" s="39">
        <v>0</v>
      </c>
      <c r="F53" s="39">
        <v>0</v>
      </c>
      <c r="G53" s="39">
        <v>0</v>
      </c>
      <c r="H53" s="39">
        <v>0</v>
      </c>
      <c r="I53" s="40">
        <v>0</v>
      </c>
      <c r="J53" s="40">
        <v>0</v>
      </c>
      <c r="K53" s="40">
        <v>0</v>
      </c>
      <c r="L53" s="40">
        <v>0</v>
      </c>
      <c r="M53" s="40"/>
      <c r="N53" s="40">
        <v>0</v>
      </c>
      <c r="O53" s="40">
        <v>0</v>
      </c>
      <c r="P53" s="40">
        <v>0</v>
      </c>
      <c r="Q53" s="40">
        <v>0</v>
      </c>
    </row>
    <row r="54" spans="2:17" ht="15" customHeight="1">
      <c r="B54" s="7" t="s">
        <v>31</v>
      </c>
      <c r="C54" s="22">
        <v>979.9</v>
      </c>
      <c r="D54" s="22">
        <v>262.8</v>
      </c>
      <c r="E54" s="22">
        <v>223</v>
      </c>
      <c r="F54" s="22">
        <v>546.2</v>
      </c>
      <c r="G54" s="22">
        <v>-2305.3</v>
      </c>
      <c r="H54" s="22">
        <v>-55.2</v>
      </c>
      <c r="I54" s="4">
        <v>-910.9</v>
      </c>
      <c r="J54" s="32">
        <v>-560.4</v>
      </c>
      <c r="K54" s="4">
        <v>-521.8</v>
      </c>
      <c r="L54" s="4">
        <v>-492.4</v>
      </c>
      <c r="M54" s="4">
        <v>246.4</v>
      </c>
      <c r="N54" s="4">
        <v>2262.6</v>
      </c>
      <c r="O54" s="4">
        <v>757.2</v>
      </c>
      <c r="P54" s="4">
        <v>1979.8</v>
      </c>
      <c r="Q54" s="4">
        <v>569</v>
      </c>
    </row>
    <row r="55" spans="1:17" ht="13.5" customHeight="1">
      <c r="A55" s="41"/>
      <c r="B55" s="42" t="s">
        <v>32</v>
      </c>
      <c r="C55" s="43">
        <v>478.49999999999994</v>
      </c>
      <c r="D55" s="43">
        <v>36.30000000000004</v>
      </c>
      <c r="E55" s="43">
        <v>-186.3</v>
      </c>
      <c r="F55" s="43">
        <v>65.70000000000006</v>
      </c>
      <c r="G55" s="43">
        <v>1377.8989999999997</v>
      </c>
      <c r="H55" s="43">
        <v>2672.4</v>
      </c>
      <c r="I55" s="5">
        <f>I41+I46</f>
        <v>2992.2000000000003</v>
      </c>
      <c r="J55" s="5">
        <f>J41+J46</f>
        <v>2532.6</v>
      </c>
      <c r="K55" s="5">
        <f>K41+K46</f>
        <v>3086.8999999999996</v>
      </c>
      <c r="L55" s="5">
        <v>1794.7</v>
      </c>
      <c r="M55" s="5">
        <v>2048.4000000000005</v>
      </c>
      <c r="N55" s="5">
        <v>4172</v>
      </c>
      <c r="O55" s="5">
        <v>4630.7</v>
      </c>
      <c r="P55" s="5">
        <v>1212.6000000000001</v>
      </c>
      <c r="Q55" s="5">
        <v>27.40000000000005</v>
      </c>
    </row>
    <row r="56" spans="1:14" ht="13.5" customHeight="1">
      <c r="A56" s="9"/>
      <c r="B56" s="24"/>
      <c r="C56" s="25"/>
      <c r="D56" s="25"/>
      <c r="E56" s="25"/>
      <c r="F56" s="25"/>
      <c r="G56" s="25"/>
      <c r="H56" s="25"/>
      <c r="I56" s="25"/>
      <c r="J56" s="25"/>
      <c r="K56" s="25"/>
      <c r="L56" s="25"/>
      <c r="N56" s="44"/>
    </row>
    <row r="57" spans="1:24" s="46" customFormat="1" ht="12.75">
      <c r="A57" s="45" t="s">
        <v>33</v>
      </c>
      <c r="B57" s="57" t="s">
        <v>67</v>
      </c>
      <c r="C57" s="57"/>
      <c r="D57" s="57"/>
      <c r="E57" s="57"/>
      <c r="F57" s="57"/>
      <c r="G57" s="57"/>
      <c r="H57" s="57"/>
      <c r="I57" s="57"/>
      <c r="J57" s="57"/>
      <c r="K57" s="57"/>
      <c r="L57" s="58"/>
      <c r="M57" s="58"/>
      <c r="N57" s="58"/>
      <c r="O57" s="58"/>
      <c r="P57" s="45"/>
      <c r="Q57" s="45"/>
      <c r="R57" s="45"/>
      <c r="S57" s="45"/>
      <c r="T57" s="45"/>
      <c r="U57" s="45"/>
      <c r="V57" s="45"/>
      <c r="W57" s="45"/>
      <c r="X57" s="45"/>
    </row>
    <row r="58" spans="1:24" s="46" customFormat="1" ht="12.75">
      <c r="A58" s="45" t="s">
        <v>34</v>
      </c>
      <c r="B58" s="57" t="s">
        <v>54</v>
      </c>
      <c r="C58" s="57"/>
      <c r="D58" s="57"/>
      <c r="E58" s="57"/>
      <c r="F58" s="57"/>
      <c r="G58" s="57"/>
      <c r="H58" s="57"/>
      <c r="I58" s="57"/>
      <c r="J58" s="57"/>
      <c r="K58" s="57"/>
      <c r="L58" s="58"/>
      <c r="M58" s="58"/>
      <c r="N58" s="58"/>
      <c r="O58" s="58"/>
      <c r="P58" s="45"/>
      <c r="Q58" s="45"/>
      <c r="R58" s="45"/>
      <c r="S58" s="45"/>
      <c r="T58" s="45"/>
      <c r="U58" s="45"/>
      <c r="V58" s="45"/>
      <c r="W58" s="45"/>
      <c r="X58" s="45"/>
    </row>
    <row r="59" spans="1:24" s="46" customFormat="1" ht="12.75">
      <c r="A59" s="45" t="s">
        <v>35</v>
      </c>
      <c r="B59" s="57" t="s">
        <v>51</v>
      </c>
      <c r="C59" s="57"/>
      <c r="D59" s="57"/>
      <c r="E59" s="57"/>
      <c r="F59" s="57"/>
      <c r="G59" s="57"/>
      <c r="H59" s="57"/>
      <c r="I59" s="57"/>
      <c r="J59" s="57"/>
      <c r="K59" s="57"/>
      <c r="L59" s="58"/>
      <c r="M59" s="58"/>
      <c r="N59" s="58"/>
      <c r="O59" s="58"/>
      <c r="P59" s="45"/>
      <c r="Q59" s="45"/>
      <c r="R59" s="45"/>
      <c r="S59" s="45"/>
      <c r="T59" s="45"/>
      <c r="U59" s="45"/>
      <c r="V59" s="45"/>
      <c r="W59" s="45"/>
      <c r="X59" s="45"/>
    </row>
    <row r="60" spans="1:24" s="46" customFormat="1" ht="12.75">
      <c r="A60" s="45" t="s">
        <v>37</v>
      </c>
      <c r="B60" s="57" t="s">
        <v>36</v>
      </c>
      <c r="C60" s="57"/>
      <c r="D60" s="57"/>
      <c r="E60" s="57"/>
      <c r="F60" s="57"/>
      <c r="G60" s="57"/>
      <c r="H60" s="57"/>
      <c r="I60" s="57"/>
      <c r="J60" s="57"/>
      <c r="K60" s="57"/>
      <c r="L60" s="58"/>
      <c r="M60" s="58"/>
      <c r="N60" s="58"/>
      <c r="O60" s="58"/>
      <c r="P60" s="45"/>
      <c r="Q60" s="45"/>
      <c r="R60" s="45"/>
      <c r="S60" s="45"/>
      <c r="T60" s="45"/>
      <c r="U60" s="45"/>
      <c r="V60" s="45"/>
      <c r="W60" s="45"/>
      <c r="X60" s="45"/>
    </row>
    <row r="61" spans="1:24" s="46" customFormat="1" ht="12.75">
      <c r="A61" s="47" t="s">
        <v>38</v>
      </c>
      <c r="B61" s="57" t="s">
        <v>64</v>
      </c>
      <c r="C61" s="57"/>
      <c r="D61" s="57"/>
      <c r="E61" s="57"/>
      <c r="F61" s="57"/>
      <c r="G61" s="57"/>
      <c r="H61" s="57"/>
      <c r="I61" s="57"/>
      <c r="J61" s="57"/>
      <c r="K61" s="57"/>
      <c r="L61" s="58"/>
      <c r="M61" s="58"/>
      <c r="N61" s="58"/>
      <c r="O61" s="58"/>
      <c r="P61" s="45"/>
      <c r="Q61" s="45"/>
      <c r="R61" s="45"/>
      <c r="S61" s="45"/>
      <c r="T61" s="45"/>
      <c r="U61" s="45"/>
      <c r="V61" s="45"/>
      <c r="W61" s="45"/>
      <c r="X61" s="45"/>
    </row>
    <row r="62" spans="1:24" s="46" customFormat="1" ht="12.75">
      <c r="A62" s="45" t="s">
        <v>39</v>
      </c>
      <c r="B62" s="57" t="s">
        <v>55</v>
      </c>
      <c r="C62" s="57"/>
      <c r="D62" s="57"/>
      <c r="E62" s="57"/>
      <c r="F62" s="57"/>
      <c r="G62" s="57"/>
      <c r="H62" s="57"/>
      <c r="I62" s="57"/>
      <c r="J62" s="57"/>
      <c r="K62" s="57"/>
      <c r="L62" s="58"/>
      <c r="M62" s="58"/>
      <c r="N62" s="58"/>
      <c r="O62" s="58"/>
      <c r="P62" s="45"/>
      <c r="Q62" s="45"/>
      <c r="R62" s="45"/>
      <c r="S62" s="45"/>
      <c r="T62" s="45"/>
      <c r="U62" s="45"/>
      <c r="V62" s="45"/>
      <c r="W62" s="45"/>
      <c r="X62" s="45"/>
    </row>
    <row r="63" spans="1:24" s="46" customFormat="1" ht="12.75">
      <c r="A63" s="45" t="s">
        <v>40</v>
      </c>
      <c r="B63" s="57" t="s">
        <v>53</v>
      </c>
      <c r="C63" s="57"/>
      <c r="D63" s="57"/>
      <c r="E63" s="57"/>
      <c r="F63" s="57"/>
      <c r="G63" s="57"/>
      <c r="H63" s="57"/>
      <c r="I63" s="57"/>
      <c r="J63" s="57"/>
      <c r="K63" s="57"/>
      <c r="L63" s="58"/>
      <c r="M63" s="58"/>
      <c r="N63" s="58"/>
      <c r="O63" s="58"/>
      <c r="P63" s="45"/>
      <c r="Q63" s="45"/>
      <c r="R63" s="45"/>
      <c r="S63" s="45"/>
      <c r="T63" s="45"/>
      <c r="U63" s="45"/>
      <c r="V63" s="45"/>
      <c r="W63" s="45"/>
      <c r="X63" s="45"/>
    </row>
    <row r="64" spans="1:24" s="46" customFormat="1" ht="12.75">
      <c r="A64" s="47" t="s">
        <v>41</v>
      </c>
      <c r="B64" s="57" t="s">
        <v>52</v>
      </c>
      <c r="C64" s="57"/>
      <c r="D64" s="57"/>
      <c r="E64" s="57"/>
      <c r="F64" s="57"/>
      <c r="G64" s="57"/>
      <c r="H64" s="57"/>
      <c r="I64" s="57"/>
      <c r="J64" s="57"/>
      <c r="K64" s="57"/>
      <c r="L64" s="58"/>
      <c r="M64" s="58"/>
      <c r="N64" s="58"/>
      <c r="O64" s="58"/>
      <c r="P64" s="45"/>
      <c r="Q64" s="45"/>
      <c r="R64" s="45"/>
      <c r="S64" s="45"/>
      <c r="T64" s="45"/>
      <c r="U64" s="45"/>
      <c r="V64" s="45"/>
      <c r="W64" s="45"/>
      <c r="X64" s="45"/>
    </row>
    <row r="65" spans="1:24" s="46" customFormat="1" ht="12.75">
      <c r="A65" s="47" t="s">
        <v>42</v>
      </c>
      <c r="B65" s="57" t="s">
        <v>70</v>
      </c>
      <c r="C65" s="57"/>
      <c r="D65" s="57"/>
      <c r="E65" s="57"/>
      <c r="F65" s="57"/>
      <c r="G65" s="57"/>
      <c r="H65" s="57"/>
      <c r="I65" s="57"/>
      <c r="J65" s="57"/>
      <c r="K65" s="57"/>
      <c r="L65" s="58"/>
      <c r="M65" s="58"/>
      <c r="N65" s="58"/>
      <c r="O65" s="58"/>
      <c r="P65" s="45"/>
      <c r="Q65" s="45"/>
      <c r="R65" s="45"/>
      <c r="S65" s="45"/>
      <c r="T65" s="45"/>
      <c r="U65" s="45"/>
      <c r="V65" s="45"/>
      <c r="W65" s="45"/>
      <c r="X65" s="45"/>
    </row>
    <row r="66" spans="1:24" s="46" customFormat="1" ht="24" customHeight="1">
      <c r="A66" s="47" t="s">
        <v>50</v>
      </c>
      <c r="B66" s="57" t="s">
        <v>69</v>
      </c>
      <c r="C66" s="57"/>
      <c r="D66" s="57"/>
      <c r="E66" s="57"/>
      <c r="F66" s="57"/>
      <c r="G66" s="57"/>
      <c r="H66" s="57"/>
      <c r="I66" s="57"/>
      <c r="J66" s="57"/>
      <c r="K66" s="57"/>
      <c r="L66" s="58"/>
      <c r="M66" s="58"/>
      <c r="N66" s="58"/>
      <c r="O66" s="58"/>
      <c r="P66" s="45"/>
      <c r="Q66" s="45"/>
      <c r="R66" s="45"/>
      <c r="S66" s="45"/>
      <c r="T66" s="45"/>
      <c r="U66" s="45"/>
      <c r="V66" s="45"/>
      <c r="W66" s="45"/>
      <c r="X66" s="45"/>
    </row>
    <row r="67" spans="1:24" s="46" customFormat="1" ht="12">
      <c r="A67" s="46" t="s">
        <v>71</v>
      </c>
      <c r="B67" s="46" t="s">
        <v>72</v>
      </c>
      <c r="C67" s="48"/>
      <c r="D67" s="48"/>
      <c r="E67" s="48"/>
      <c r="F67" s="48"/>
      <c r="G67" s="48"/>
      <c r="H67" s="48"/>
      <c r="I67" s="48"/>
      <c r="J67" s="48"/>
      <c r="K67" s="48"/>
      <c r="L67" s="48"/>
      <c r="M67" s="48"/>
      <c r="N67" s="48"/>
      <c r="O67" s="48"/>
      <c r="P67" s="45"/>
      <c r="Q67" s="45"/>
      <c r="R67" s="45"/>
      <c r="S67" s="45"/>
      <c r="T67" s="45"/>
      <c r="U67" s="45"/>
      <c r="V67" s="45"/>
      <c r="W67" s="45"/>
      <c r="X67" s="45"/>
    </row>
    <row r="68" spans="1:24" s="46" customFormat="1" ht="12.75" customHeight="1">
      <c r="A68" s="47"/>
      <c r="B68" s="48"/>
      <c r="C68" s="48"/>
      <c r="D68" s="48"/>
      <c r="E68" s="48"/>
      <c r="F68" s="48"/>
      <c r="G68" s="48"/>
      <c r="H68" s="48"/>
      <c r="I68" s="48"/>
      <c r="J68" s="48"/>
      <c r="K68" s="48"/>
      <c r="L68" s="49"/>
      <c r="M68" s="49"/>
      <c r="N68" s="49"/>
      <c r="O68" s="49"/>
      <c r="P68" s="45"/>
      <c r="Q68" s="45"/>
      <c r="R68" s="45"/>
      <c r="S68" s="45"/>
      <c r="T68" s="45"/>
      <c r="U68" s="45"/>
      <c r="V68" s="45"/>
      <c r="W68" s="45"/>
      <c r="X68" s="45"/>
    </row>
    <row r="69" spans="1:24" s="46" customFormat="1" ht="14.25" customHeight="1">
      <c r="A69" s="45"/>
      <c r="B69" s="48"/>
      <c r="C69" s="48"/>
      <c r="D69" s="48"/>
      <c r="E69" s="48"/>
      <c r="F69" s="48"/>
      <c r="G69" s="48"/>
      <c r="H69" s="48"/>
      <c r="I69" s="48"/>
      <c r="J69" s="48"/>
      <c r="K69" s="48"/>
      <c r="L69" s="49"/>
      <c r="M69" s="49"/>
      <c r="N69" s="49"/>
      <c r="O69" s="49"/>
      <c r="P69" s="45"/>
      <c r="Q69" s="45"/>
      <c r="R69" s="45"/>
      <c r="S69" s="45"/>
      <c r="T69" s="45"/>
      <c r="U69" s="45"/>
      <c r="V69" s="45"/>
      <c r="W69" s="45"/>
      <c r="X69" s="45"/>
    </row>
    <row r="70" spans="1:24" s="46" customFormat="1" ht="16.5" customHeight="1">
      <c r="A70" s="45"/>
      <c r="B70" s="50"/>
      <c r="C70" s="50"/>
      <c r="D70" s="50"/>
      <c r="E70" s="50"/>
      <c r="F70" s="50"/>
      <c r="G70" s="50"/>
      <c r="H70" s="50"/>
      <c r="I70" s="50"/>
      <c r="J70" s="50"/>
      <c r="K70" s="50"/>
      <c r="L70" s="50"/>
      <c r="M70" s="50"/>
      <c r="N70" s="9"/>
      <c r="O70" s="45"/>
      <c r="P70" s="45"/>
      <c r="Q70" s="45"/>
      <c r="R70" s="45"/>
      <c r="S70" s="45"/>
      <c r="T70" s="45"/>
      <c r="U70" s="45"/>
      <c r="V70" s="45"/>
      <c r="W70" s="45"/>
      <c r="X70" s="45"/>
    </row>
  </sheetData>
  <sheetProtection/>
  <protectedRanges>
    <protectedRange sqref="I34" name="Range1_3_1_1_1_1_1_1_3"/>
    <protectedRange sqref="N34" name="Range1_3_1_1_1_1_1_1_8"/>
  </protectedRanges>
  <mergeCells count="13">
    <mergeCell ref="B64:O64"/>
    <mergeCell ref="B65:O65"/>
    <mergeCell ref="B66:O66"/>
    <mergeCell ref="B58:O58"/>
    <mergeCell ref="B59:O59"/>
    <mergeCell ref="B60:O60"/>
    <mergeCell ref="B61:O61"/>
    <mergeCell ref="B62:O62"/>
    <mergeCell ref="B63:O63"/>
    <mergeCell ref="O5:O6"/>
    <mergeCell ref="B57:O57"/>
    <mergeCell ref="A4:E4"/>
    <mergeCell ref="P5:Q5"/>
  </mergeCells>
  <printOptions/>
  <pageMargins left="0.75" right="0.75" top="1" bottom="1" header="0.5" footer="0.5"/>
  <pageSetup fitToHeight="1" fitToWidth="1" horizontalDpi="600" verticalDpi="600" orientation="portrait" scale="47" r:id="rId1"/>
  <ignoredErrors>
    <ignoredError sqref="A16:B17 I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Jacob Marambini</cp:lastModifiedBy>
  <cp:lastPrinted>2019-07-09T00:43:48Z</cp:lastPrinted>
  <dcterms:created xsi:type="dcterms:W3CDTF">2006-09-19T07:56:37Z</dcterms:created>
  <dcterms:modified xsi:type="dcterms:W3CDTF">2020-07-27T02:08:10Z</dcterms:modified>
  <cp:category/>
  <cp:version/>
  <cp:contentType/>
  <cp:contentStatus/>
</cp:coreProperties>
</file>