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920" windowHeight="10155" tabRatio="593" firstSheet="8" activeTab="8"/>
  </bookViews>
  <sheets>
    <sheet name="Notes" sheetId="1" state="hidden" r:id="rId1"/>
    <sheet name="S8a" sheetId="2" state="hidden" r:id="rId2"/>
    <sheet name="S9a" sheetId="3" state="hidden" r:id="rId3"/>
    <sheet name="S23b" sheetId="4" state="hidden" r:id="rId4"/>
    <sheet name="S24b" sheetId="5" state="hidden" r:id="rId5"/>
    <sheet name="S25b" sheetId="6" state="hidden" r:id="rId6"/>
    <sheet name="S26b" sheetId="7" state="hidden" r:id="rId7"/>
    <sheet name="S27b" sheetId="8" state="hidden" r:id="rId8"/>
    <sheet name="QEB4-2" sheetId="9" r:id="rId9"/>
    <sheet name="S28b" sheetId="10" state="hidden" r:id="rId10"/>
  </sheets>
  <externalReferences>
    <externalReference r:id="rId13"/>
  </externalReferences>
  <definedNames>
    <definedName name="_xlnm.Print_Area" localSheetId="8">'QEB4-2'!$A$1:$L$75</definedName>
    <definedName name="_xlnm.Print_Area" localSheetId="3">'S23b'!$A$1:$M$73</definedName>
    <definedName name="_xlnm.Print_Area" localSheetId="4">'S24b'!$A$1:$Q$76</definedName>
    <definedName name="_xlnm.Print_Area" localSheetId="5">'S25b'!$A$1:$L$72</definedName>
    <definedName name="_xlnm.Print_Area" localSheetId="6">'S26b'!$A$1:$M$72</definedName>
  </definedNames>
  <calcPr fullCalcOnLoad="1"/>
</workbook>
</file>

<file path=xl/comments10.xml><?xml version="1.0" encoding="utf-8"?>
<comments xmlns="http://schemas.openxmlformats.org/spreadsheetml/2006/main">
  <authors>
    <author>Tanu Irau</author>
  </authors>
  <commentList>
    <comment ref="B30" authorId="0">
      <text>
        <r>
          <rPr>
            <b/>
            <sz val="8"/>
            <rFont val="Tahoma"/>
            <family val="2"/>
          </rPr>
          <t>Tanu Irau:</t>
        </r>
        <r>
          <rPr>
            <sz val="8"/>
            <rFont val="Tahoma"/>
            <family val="2"/>
          </rPr>
          <t xml:space="preserve">
Net lease recievables</t>
        </r>
      </text>
    </comment>
    <comment ref="L29" authorId="0">
      <text>
        <r>
          <rPr>
            <b/>
            <sz val="8"/>
            <rFont val="Tahoma"/>
            <family val="2"/>
          </rPr>
          <t>Tanu Irau:</t>
        </r>
        <r>
          <rPr>
            <sz val="8"/>
            <rFont val="Tahoma"/>
            <family val="2"/>
          </rPr>
          <t xml:space="preserve">
Includes fixed assets</t>
        </r>
      </text>
    </comment>
  </commentList>
</comments>
</file>

<file path=xl/comments4.xml><?xml version="1.0" encoding="utf-8"?>
<comments xmlns="http://schemas.openxmlformats.org/spreadsheetml/2006/main">
  <authors>
    <author>Tanu Irau</author>
  </authors>
  <commentList>
    <comment ref="B5" authorId="0">
      <text>
        <r>
          <rPr>
            <b/>
            <sz val="8"/>
            <rFont val="Tahoma"/>
            <family val="2"/>
          </rPr>
          <t>Tanu Irau:</t>
        </r>
        <r>
          <rPr>
            <sz val="8"/>
            <rFont val="Tahoma"/>
            <family val="2"/>
          </rPr>
          <t xml:space="preserve">
Includes FCs deposits by other FCs, MBs, SLSs and banks.</t>
        </r>
      </text>
    </comment>
    <comment ref="C5" authorId="0">
      <text>
        <r>
          <rPr>
            <b/>
            <sz val="8"/>
            <rFont val="Tahoma"/>
            <family val="2"/>
          </rPr>
          <t>Tanu Irau:</t>
        </r>
        <r>
          <rPr>
            <sz val="8"/>
            <rFont val="Tahoma"/>
            <family val="2"/>
          </rPr>
          <t xml:space="preserve">
Includes deposits from Super funds, Insurance co. and other financial institutions.</t>
        </r>
      </text>
    </comment>
  </commentList>
</comments>
</file>

<file path=xl/comments5.xml><?xml version="1.0" encoding="utf-8"?>
<comments xmlns="http://schemas.openxmlformats.org/spreadsheetml/2006/main">
  <authors>
    <author>Tanu Irau</author>
  </authors>
  <commentList>
    <comment ref="I6" authorId="0">
      <text>
        <r>
          <rPr>
            <b/>
            <sz val="8"/>
            <rFont val="Tahoma"/>
            <family val="2"/>
          </rPr>
          <t>Tanu Irau:</t>
        </r>
        <r>
          <rPr>
            <sz val="8"/>
            <rFont val="Tahoma"/>
            <family val="2"/>
          </rPr>
          <t xml:space="preserve">
Demand deposits with commercial banks</t>
        </r>
      </text>
    </comment>
    <comment ref="J6" authorId="0">
      <text>
        <r>
          <rPr>
            <b/>
            <sz val="8"/>
            <rFont val="Tahoma"/>
            <family val="2"/>
          </rPr>
          <t>Tanu Irau:</t>
        </r>
        <r>
          <rPr>
            <sz val="8"/>
            <rFont val="Tahoma"/>
            <family val="2"/>
          </rPr>
          <t xml:space="preserve">
Term deposits with ODCs.</t>
        </r>
      </text>
    </comment>
  </commentList>
</comments>
</file>

<file path=xl/comments6.xml><?xml version="1.0" encoding="utf-8"?>
<comments xmlns="http://schemas.openxmlformats.org/spreadsheetml/2006/main">
  <authors>
    <author>tirau</author>
  </authors>
  <commentList>
    <comment ref="B5" authorId="0">
      <text>
        <r>
          <rPr>
            <b/>
            <sz val="8"/>
            <rFont val="Tahoma"/>
            <family val="2"/>
          </rPr>
          <t>tirau:</t>
        </r>
        <r>
          <rPr>
            <sz val="8"/>
            <rFont val="Tahoma"/>
            <family val="2"/>
          </rPr>
          <t xml:space="preserve">
Includes deposits by SLS, FCs, banks &amp; microfinance co.</t>
        </r>
      </text>
    </comment>
    <comment ref="C5" authorId="0">
      <text>
        <r>
          <rPr>
            <b/>
            <sz val="8"/>
            <rFont val="Tahoma"/>
            <family val="2"/>
          </rPr>
          <t>tirau:</t>
        </r>
        <r>
          <rPr>
            <sz val="8"/>
            <rFont val="Tahoma"/>
            <family val="2"/>
          </rPr>
          <t xml:space="preserve">
Deposits by super funds, insurance co. &amp; other financial intermediaries.</t>
        </r>
      </text>
    </comment>
    <comment ref="H5" authorId="0">
      <text>
        <r>
          <rPr>
            <b/>
            <sz val="8"/>
            <rFont val="Tahoma"/>
            <family val="2"/>
          </rPr>
          <t>tirau:</t>
        </r>
        <r>
          <rPr>
            <sz val="8"/>
            <rFont val="Tahoma"/>
            <family val="2"/>
          </rPr>
          <t xml:space="preserve">
Overdraft</t>
        </r>
      </text>
    </comment>
  </commentList>
</comments>
</file>

<file path=xl/comments7.xml><?xml version="1.0" encoding="utf-8"?>
<comments xmlns="http://schemas.openxmlformats.org/spreadsheetml/2006/main">
  <authors>
    <author>tirau</author>
  </authors>
  <commentList>
    <comment ref="L4" authorId="0">
      <text>
        <r>
          <rPr>
            <b/>
            <sz val="8"/>
            <rFont val="Tahoma"/>
            <family val="2"/>
          </rPr>
          <t>tirau:</t>
        </r>
        <r>
          <rPr>
            <sz val="8"/>
            <rFont val="Tahoma"/>
            <family val="2"/>
          </rPr>
          <t xml:space="preserve">
Includes fixed assets</t>
        </r>
      </text>
    </comment>
  </commentList>
</comments>
</file>

<file path=xl/sharedStrings.xml><?xml version="1.0" encoding="utf-8"?>
<sst xmlns="http://schemas.openxmlformats.org/spreadsheetml/2006/main" count="738" uniqueCount="220">
  <si>
    <t>S27</t>
  </si>
  <si>
    <t>S26</t>
  </si>
  <si>
    <t>International Reserves - Components</t>
  </si>
  <si>
    <t>Notes on changes done</t>
  </si>
  <si>
    <t>Central Bank Bills</t>
  </si>
  <si>
    <t>S29</t>
  </si>
  <si>
    <t>Government securities that are less than 3 years to maturity.</t>
  </si>
  <si>
    <t>Reporting date is the last business day of the month.</t>
  </si>
  <si>
    <t>Currency &amp; Deposit</t>
  </si>
  <si>
    <t>Other Accts. Recv'ble</t>
  </si>
  <si>
    <t>Deposits</t>
  </si>
  <si>
    <t>Securities Other than Shares</t>
  </si>
  <si>
    <t>Securities other than Shares</t>
  </si>
  <si>
    <t>Currency &amp; Deposits</t>
  </si>
  <si>
    <t>End of Period (b)</t>
  </si>
  <si>
    <t>TABLE 4.2: OTHER FINANCIAL CORPORATIONS - LIABILITIES (a)</t>
  </si>
  <si>
    <r>
      <t xml:space="preserve">Re-naming of sectors according to </t>
    </r>
    <r>
      <rPr>
        <i/>
        <sz val="9"/>
        <color indexed="8"/>
        <rFont val="Franklin Gothic Book"/>
        <family val="2"/>
      </rPr>
      <t>MFSM</t>
    </r>
  </si>
  <si>
    <t>Central Government Liabilities</t>
  </si>
  <si>
    <t>Transf. Deposit</t>
  </si>
  <si>
    <t>Claims on ODCs</t>
  </si>
  <si>
    <t>Monetary Gold and SDRs</t>
  </si>
  <si>
    <t>Monetary Gold</t>
  </si>
  <si>
    <t>SDRs</t>
  </si>
  <si>
    <t>Foreign Exchange</t>
  </si>
  <si>
    <t>Treasury Bills</t>
  </si>
  <si>
    <t>Advances</t>
  </si>
  <si>
    <t>Prov. and Local Govts</t>
  </si>
  <si>
    <t>Other Accounts Payable</t>
  </si>
  <si>
    <t>Monetary and Credit Aggregates: Movements</t>
  </si>
  <si>
    <t>Depository Corporation Survey</t>
  </si>
  <si>
    <t>Volume of Money: Components</t>
  </si>
  <si>
    <t>MONETARY AND CREDIT AGGREGATES</t>
  </si>
  <si>
    <t>Central Bank Survey (CBS)</t>
  </si>
  <si>
    <t>S7</t>
  </si>
  <si>
    <t>Liabilities</t>
  </si>
  <si>
    <t>Assets</t>
  </si>
  <si>
    <t>ODC Liabilities</t>
  </si>
  <si>
    <t>ODC Assets</t>
  </si>
  <si>
    <t>S13</t>
  </si>
  <si>
    <t>S15</t>
  </si>
  <si>
    <t>S16</t>
  </si>
  <si>
    <t>S20</t>
  </si>
  <si>
    <t>In line with the changes introduced in the June 2006 QEB, the finance companies and merchant banks' balance sheets are shown separately. Prior to June 2006, a consolidated assets and liabilities  of finance companies and merchant banks was shown.</t>
  </si>
  <si>
    <t>ODC Liquid Asset Holdings</t>
  </si>
  <si>
    <t>ODC Deposits Classified by Sector</t>
  </si>
  <si>
    <t>a) COMMERCIAL BANKS</t>
  </si>
  <si>
    <t>Deposits: Classified by Industry</t>
  </si>
  <si>
    <t>Advances Outstanding: Classified by Borrower</t>
  </si>
  <si>
    <t>Selected Deposits &amp; Advances: Classified by Interest Rate</t>
  </si>
  <si>
    <t>b) FINANCE COMPANIES</t>
  </si>
  <si>
    <t>c) MERCHANT BANKS</t>
  </si>
  <si>
    <t>d) SAVINGS &amp; LOANS SOCIETIES</t>
  </si>
  <si>
    <t>e) MICROFINANCE COMPANIES</t>
  </si>
  <si>
    <t>a) RURAL DEVELOPMENT BANK</t>
  </si>
  <si>
    <t>BANK OF PAPUA NEW GUINEA</t>
  </si>
  <si>
    <t>Volume of Money: Determinants</t>
  </si>
  <si>
    <t>New table - FCs, MBs &amp; MFs interest rates on different loan &amp; deposit products</t>
  </si>
  <si>
    <t>TABLE 3.14: FINANCE COMPANIES - LIABILITIES (a)</t>
  </si>
  <si>
    <t>TABLE 3.15: FINANCE COMPANIES - ASSETS (a)</t>
  </si>
  <si>
    <t>TABLE 3.16: MERCHANT BANKS - LIABILITIES (a)</t>
  </si>
  <si>
    <t>TABLE 3.17: MERCHANT BANKS - ASSETS (a)</t>
  </si>
  <si>
    <t>TABLE 3.18: SAVINGS AND LOANS SOCIETIES - LIABILITIES (a)</t>
  </si>
  <si>
    <t>TABLE 3.19: SAVINGS AND LOANS SOCIETIES - ASSETS</t>
  </si>
  <si>
    <t>TABLE 3.20: MICRO FINANCE COMPANIES - LIABILITIES</t>
  </si>
  <si>
    <t>TABLE 3.21: MICRO FINANCE COMPANIES - ASSETS</t>
  </si>
  <si>
    <t>Non Fin. Assets</t>
  </si>
  <si>
    <t>New table showing liquid assets of the ODCs.</t>
  </si>
  <si>
    <t>Currency and Deposits</t>
  </si>
  <si>
    <t xml:space="preserve">TOTAL </t>
  </si>
  <si>
    <t>OTHER FINANCIAL CORPORATIONS</t>
  </si>
  <si>
    <t>COMMODITY INDUSTRY BOARDS AND STABILISATION FUNDS</t>
  </si>
  <si>
    <t>S28</t>
  </si>
  <si>
    <t>ODCS</t>
  </si>
  <si>
    <t>ODC Interest Rates (excl. commercial banks)</t>
  </si>
  <si>
    <t>Changes to nomenclature - financial corporation sector broken down to its sub-sectors for domestic financing.</t>
  </si>
  <si>
    <t>Securities (e)</t>
  </si>
  <si>
    <t>Loans to other non financial corporations include lease finance, commercial loans and instalment credit.</t>
  </si>
  <si>
    <t>Loans to other resident sectors include personal and housing loans.</t>
  </si>
  <si>
    <t>Other Invest.</t>
  </si>
  <si>
    <t>INTEREST RATES AND SECURITY YIELDS</t>
  </si>
  <si>
    <t>Commercial Bank Interest Rates</t>
  </si>
  <si>
    <t>Other Domestic Interest Rates</t>
  </si>
  <si>
    <t>Overseas Interest Rates</t>
  </si>
  <si>
    <t>GOVERNMENT OPERATIONS</t>
  </si>
  <si>
    <t>Fiscal Operations of the Government</t>
  </si>
  <si>
    <t>Mineral Resource Stabilisation Fund: Analysis of Movements</t>
  </si>
  <si>
    <t>Public Debt Outstanding: Classified by Source</t>
  </si>
  <si>
    <t>Domestic Debt Outstanding: Classified by Holder</t>
  </si>
  <si>
    <t>Overseas Public Debt Outstanding: Analysis of Movements</t>
  </si>
  <si>
    <t>S30</t>
  </si>
  <si>
    <t>S31</t>
  </si>
  <si>
    <t>S32</t>
  </si>
  <si>
    <t>S33</t>
  </si>
  <si>
    <t>S34</t>
  </si>
  <si>
    <t>S36</t>
  </si>
  <si>
    <t>Nonfin. Assets</t>
  </si>
  <si>
    <t>Paid up Capital</t>
  </si>
  <si>
    <t>Retained Earnings</t>
  </si>
  <si>
    <t>Other Nonfin. Corp (c)</t>
  </si>
  <si>
    <t>Other Resident Sectors (d)</t>
  </si>
  <si>
    <t>Cash in Hand</t>
  </si>
  <si>
    <t>Transf Deposits</t>
  </si>
  <si>
    <t>ODCs and OFCs</t>
  </si>
  <si>
    <t>Other Accounts Receivable</t>
  </si>
  <si>
    <t xml:space="preserve"> Gov't Securities</t>
  </si>
  <si>
    <t>Nonfin. Assets (b)</t>
  </si>
  <si>
    <t>Total Deposits</t>
  </si>
  <si>
    <t>Central Gov't Securities</t>
  </si>
  <si>
    <t>Other Securities</t>
  </si>
  <si>
    <t>DISCREPANCY</t>
  </si>
  <si>
    <t>Other securities</t>
  </si>
  <si>
    <t>Shares and other Equity</t>
  </si>
  <si>
    <t>LIST OF TABLES</t>
  </si>
  <si>
    <t>OTHER DEPOSITORY CORPORATIONS</t>
  </si>
  <si>
    <t>S37</t>
  </si>
  <si>
    <t>S39</t>
  </si>
  <si>
    <t>Central Government</t>
  </si>
  <si>
    <t xml:space="preserve">Other </t>
  </si>
  <si>
    <t>O/seas</t>
  </si>
  <si>
    <t>Public Nonfin. Corps.</t>
  </si>
  <si>
    <t>Private Sector</t>
  </si>
  <si>
    <t>Other Resident Sectors</t>
  </si>
  <si>
    <t>Changes to nomenclature and data derived from the SRF data.</t>
  </si>
  <si>
    <t>Net Foreign Assets</t>
  </si>
  <si>
    <t>Claims on Other Sectors</t>
  </si>
  <si>
    <t>Total</t>
  </si>
  <si>
    <t>Loans</t>
  </si>
  <si>
    <t>Jan</t>
  </si>
  <si>
    <t>Feb</t>
  </si>
  <si>
    <t>Mar</t>
  </si>
  <si>
    <t>Apr</t>
  </si>
  <si>
    <t>May</t>
  </si>
  <si>
    <t>Jun</t>
  </si>
  <si>
    <t>Jul</t>
  </si>
  <si>
    <t>Aug</t>
  </si>
  <si>
    <t>Sep</t>
  </si>
  <si>
    <t>Oct</t>
  </si>
  <si>
    <t>Nov</t>
  </si>
  <si>
    <t>Dec</t>
  </si>
  <si>
    <t>Financial Derivatives</t>
  </si>
  <si>
    <t>Shares &amp; Other Equity</t>
  </si>
  <si>
    <t>S6</t>
  </si>
  <si>
    <t>S4</t>
  </si>
  <si>
    <t>Other Deposits</t>
  </si>
  <si>
    <t>Insurance Technical Reserves</t>
  </si>
  <si>
    <t>S5</t>
  </si>
  <si>
    <t>S8</t>
  </si>
  <si>
    <t>S9</t>
  </si>
  <si>
    <t>Claims on Central Government</t>
  </si>
  <si>
    <t>S3</t>
  </si>
  <si>
    <t>(K'Million)</t>
  </si>
  <si>
    <t>S10</t>
  </si>
  <si>
    <t>S11</t>
  </si>
  <si>
    <t>S12</t>
  </si>
  <si>
    <t>(e)</t>
  </si>
  <si>
    <t>(a)</t>
  </si>
  <si>
    <t>(b)</t>
  </si>
  <si>
    <t>(c)</t>
  </si>
  <si>
    <t>S19</t>
  </si>
  <si>
    <t>New table</t>
  </si>
  <si>
    <t>No change</t>
  </si>
  <si>
    <t>New table from which S3 is derived - for ease of calculation of movements in main monetary aggregates</t>
  </si>
  <si>
    <t>Renaming of instruments and sectors</t>
  </si>
  <si>
    <t>Renaming of instruments and the inclusion of other ODCs data.</t>
  </si>
  <si>
    <t>New table which follows the MFSM</t>
  </si>
  <si>
    <t>Change of nomenclature and reclassification of instruments according to the MFSM</t>
  </si>
  <si>
    <t>Movements in lending Commitments</t>
  </si>
  <si>
    <t>Liquid Assets</t>
  </si>
  <si>
    <t>Changes to nomenclature</t>
  </si>
  <si>
    <t>No major change, minor changes to naming of instruments.</t>
  </si>
  <si>
    <t>No Change</t>
  </si>
  <si>
    <t>CBBs and Reverse Repos are separately identified.</t>
  </si>
  <si>
    <t>Data is now presented only on a single page which were previously shown on 2 pages</t>
  </si>
  <si>
    <t>TOTAL</t>
  </si>
  <si>
    <t>End of Period</t>
  </si>
  <si>
    <t>Shares and Other Equity</t>
  </si>
  <si>
    <t>Inscribed Stocks</t>
  </si>
  <si>
    <t>Foreign Liabilities</t>
  </si>
  <si>
    <t>Other Liabilities</t>
  </si>
  <si>
    <t>Curr. and Deposits</t>
  </si>
  <si>
    <t>ODCs</t>
  </si>
  <si>
    <t>Other Nonfin. Corp.</t>
  </si>
  <si>
    <t>Public Nonfin. Corp.</t>
  </si>
  <si>
    <t>The reporting date is the last business of the week.</t>
  </si>
  <si>
    <t>See footnote (a), Table 4.4 (S22)</t>
  </si>
  <si>
    <t>Reserves</t>
  </si>
  <si>
    <t>Other Assets</t>
  </si>
  <si>
    <t>S18</t>
  </si>
  <si>
    <t>Investments</t>
  </si>
  <si>
    <t>Shares &amp; other Equity</t>
  </si>
  <si>
    <t>(d)</t>
  </si>
  <si>
    <t>S14</t>
  </si>
  <si>
    <t>Other Liabilities (e)</t>
  </si>
  <si>
    <t>Housing Finance</t>
  </si>
  <si>
    <t>S25</t>
  </si>
  <si>
    <t>S35</t>
  </si>
  <si>
    <t>OFCs</t>
  </si>
  <si>
    <t>S17</t>
  </si>
  <si>
    <t>Inclusion of the 63 day CBB rate</t>
  </si>
  <si>
    <t>S21</t>
  </si>
  <si>
    <t xml:space="preserve">Jun </t>
  </si>
  <si>
    <t>S22</t>
  </si>
  <si>
    <t>S23</t>
  </si>
  <si>
    <t>S24</t>
  </si>
  <si>
    <t>Transferable</t>
  </si>
  <si>
    <t xml:space="preserve">Other  </t>
  </si>
  <si>
    <t xml:space="preserve">Sep </t>
  </si>
  <si>
    <t>Other financial corporations (OFC) commenced reporting in June 2009 and data is first published in June 2010. The OFCs comprise of superannuation funds, life insurance companies and brokers, fund administrators, investment managers and the National Development Bank.  See "For the Record" in the June 2010 QEB for details.</t>
  </si>
  <si>
    <t>(p)</t>
  </si>
  <si>
    <t>Preliminary.</t>
  </si>
  <si>
    <t xml:space="preserve">Dec </t>
  </si>
  <si>
    <t>Report date is the last business day of the quarter.</t>
  </si>
  <si>
    <t xml:space="preserve"> Sep </t>
  </si>
  <si>
    <t>( c )</t>
  </si>
  <si>
    <t>Reflects member contributions with the superannuation funds which are considered assets of the household sector.</t>
  </si>
  <si>
    <t>Dep. Excl from Broad Money</t>
  </si>
  <si>
    <t>Insurance Technical Reserves             (c )</t>
  </si>
  <si>
    <t xml:space="preserve"> Dec </t>
  </si>
  <si>
    <t xml:space="preserve">Mar </t>
  </si>
  <si>
    <t>Jun(p)</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</si>
</sst>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0"/>
    <numFmt numFmtId="175" formatCode="0.000"/>
    <numFmt numFmtId="176" formatCode="\-"/>
    <numFmt numFmtId="177" formatCode="..."/>
    <numFmt numFmtId="178" formatCode="&quot;   &quot;@"/>
    <numFmt numFmtId="179" formatCode="&quot;      &quot;@"/>
    <numFmt numFmtId="180" formatCode="&quot;         &quot;@"/>
    <numFmt numFmtId="181" formatCode="&quot;            &quot;@"/>
    <numFmt numFmtId="182" formatCode="&quot;               &quot;@"/>
    <numFmt numFmtId="183" formatCode="_-[$€-2]* #,##0.00_-;\-[$€-2]* #,##0.00_-;_-[$€-2]* &quot;-&quot;??_-"/>
    <numFmt numFmtId="184" formatCode="[Black][&gt;0.05]#,##0.0;[Black][&lt;-0.05]\-#,##0.0;;"/>
    <numFmt numFmtId="185" formatCode="[Black][&gt;0.5]#,##0;[Black][&lt;-0.5]\-#,##0;;"/>
    <numFmt numFmtId="186" formatCode="0.0_ ;[Red]\-0.0\ "/>
  </numFmts>
  <fonts count="67">
    <font>
      <sz val="9"/>
      <name val="Franklin Gothic Book"/>
      <family val="0"/>
    </font>
    <font>
      <sz val="8"/>
      <name val="Tahoma"/>
      <family val="2"/>
    </font>
    <font>
      <b/>
      <sz val="8"/>
      <name val="Tahoma"/>
      <family val="2"/>
    </font>
    <font>
      <u val="single"/>
      <sz val="9"/>
      <color indexed="12"/>
      <name val="Franklin Gothic Book"/>
      <family val="2"/>
    </font>
    <font>
      <u val="single"/>
      <sz val="9"/>
      <color indexed="36"/>
      <name val="Franklin Gothic Book"/>
      <family val="2"/>
    </font>
    <font>
      <b/>
      <sz val="9"/>
      <color indexed="8"/>
      <name val="Franklin Gothic Book"/>
      <family val="2"/>
    </font>
    <font>
      <sz val="9"/>
      <color indexed="8"/>
      <name val="Franklin Gothic Book"/>
      <family val="2"/>
    </font>
    <font>
      <i/>
      <sz val="9"/>
      <color indexed="8"/>
      <name val="Franklin Gothic Book"/>
      <family val="2"/>
    </font>
    <font>
      <sz val="7"/>
      <name val="Franklin Gothic Book"/>
      <family val="2"/>
    </font>
    <font>
      <b/>
      <sz val="9"/>
      <name val="Arial"/>
      <family val="2"/>
    </font>
    <font>
      <sz val="9"/>
      <name val="Arial"/>
      <family val="2"/>
    </font>
    <font>
      <sz val="8"/>
      <name val="Arial"/>
      <family val="2"/>
    </font>
    <font>
      <b/>
      <u val="single"/>
      <sz val="9"/>
      <name val="Arial"/>
      <family val="2"/>
    </font>
    <font>
      <sz val="7"/>
      <name val="Arial"/>
      <family val="2"/>
    </font>
    <font>
      <sz val="9"/>
      <color indexed="10"/>
      <name val="Arial"/>
      <family val="2"/>
    </font>
    <font>
      <sz val="9"/>
      <color indexed="13"/>
      <name val="Arial"/>
      <family val="2"/>
    </font>
    <font>
      <sz val="9"/>
      <color indexed="12"/>
      <name val="Arial"/>
      <family val="2"/>
    </font>
    <font>
      <b/>
      <sz val="9"/>
      <name val="Franklin Gothic Book"/>
      <family val="2"/>
    </font>
    <font>
      <sz val="10"/>
      <name val="Arial"/>
      <family val="2"/>
    </font>
    <font>
      <sz val="14"/>
      <name val="Arial"/>
      <family val="2"/>
    </font>
    <font>
      <sz val="9"/>
      <name val="Times New Roman"/>
      <family val="1"/>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2"/>
      <color indexed="24"/>
      <name val="Arial"/>
      <family val="2"/>
    </font>
    <font>
      <b/>
      <sz val="12"/>
      <color indexed="24"/>
      <name val="Arial"/>
      <family val="2"/>
    </font>
    <font>
      <u val="single"/>
      <sz val="7.2"/>
      <color indexed="12"/>
      <name val="Helv"/>
      <family val="0"/>
    </font>
    <font>
      <u val="single"/>
      <sz val="7.2"/>
      <color indexed="36"/>
      <name val="Helv"/>
      <family val="0"/>
    </font>
    <font>
      <sz val="11"/>
      <name val="Tms Rm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Franklin Gothic Book"/>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indexed="10"/>
      </top>
      <bottom>
        <color indexed="63"/>
      </bottom>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style="thin"/>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20" fillId="0" borderId="0" applyFont="0" applyFill="0" applyBorder="0" applyAlignment="0" applyProtection="0"/>
    <xf numFmtId="179" fontId="20" fillId="0" borderId="0" applyFon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180" fontId="20" fillId="0" borderId="0" applyFont="0" applyFill="0" applyBorder="0" applyAlignment="0" applyProtection="0"/>
    <xf numFmtId="181" fontId="20" fillId="0" borderId="0" applyFont="0" applyFill="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182" fontId="20" fillId="0" borderId="0" applyFont="0" applyFill="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 fontId="21" fillId="29" borderId="3">
      <alignment horizontal="right" vertical="center"/>
      <protection/>
    </xf>
    <xf numFmtId="0" fontId="22" fillId="29" borderId="3">
      <alignment horizontal="right" vertical="center"/>
      <protection/>
    </xf>
    <xf numFmtId="0" fontId="18" fillId="29" borderId="4">
      <alignment/>
      <protection/>
    </xf>
    <xf numFmtId="0" fontId="21" fillId="30" borderId="3">
      <alignment horizontal="center" vertical="center"/>
      <protection/>
    </xf>
    <xf numFmtId="1" fontId="21" fillId="29" borderId="3">
      <alignment horizontal="right" vertical="center"/>
      <protection/>
    </xf>
    <xf numFmtId="0" fontId="18" fillId="29" borderId="0">
      <alignment/>
      <protection/>
    </xf>
    <xf numFmtId="0" fontId="23" fillId="29" borderId="3">
      <alignment horizontal="left" vertical="center"/>
      <protection/>
    </xf>
    <xf numFmtId="0" fontId="23" fillId="29" borderId="3">
      <alignment/>
      <protection/>
    </xf>
    <xf numFmtId="0" fontId="22" fillId="29" borderId="3">
      <alignment horizontal="right" vertical="center"/>
      <protection/>
    </xf>
    <xf numFmtId="0" fontId="24" fillId="31" borderId="3">
      <alignment horizontal="left" vertical="center"/>
      <protection/>
    </xf>
    <xf numFmtId="0" fontId="24" fillId="31" borderId="3">
      <alignment horizontal="left" vertical="center"/>
      <protection/>
    </xf>
    <xf numFmtId="0" fontId="25" fillId="29" borderId="3">
      <alignment horizontal="left" vertical="center"/>
      <protection/>
    </xf>
    <xf numFmtId="0" fontId="26" fillId="29" borderId="4">
      <alignment/>
      <protection/>
    </xf>
    <xf numFmtId="0" fontId="21" fillId="32" borderId="3">
      <alignment horizontal="left" vertical="center"/>
      <protection/>
    </xf>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Protection="0">
      <alignment/>
    </xf>
    <xf numFmtId="183" fontId="18" fillId="0" borderId="0" applyFont="0" applyFill="0" applyBorder="0" applyAlignment="0" applyProtection="0"/>
    <xf numFmtId="0" fontId="54" fillId="0" borderId="0" applyNumberFormat="0" applyFill="0" applyBorder="0" applyAlignment="0" applyProtection="0"/>
    <xf numFmtId="2" fontId="27" fillId="0" borderId="0" applyProtection="0">
      <alignment/>
    </xf>
    <xf numFmtId="0" fontId="4" fillId="0" borderId="0" applyNumberFormat="0" applyFill="0" applyBorder="0" applyAlignment="0" applyProtection="0"/>
    <xf numFmtId="0" fontId="55" fillId="33" borderId="0" applyNumberFormat="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27" fillId="0" borderId="0" applyNumberFormat="0" applyFont="0" applyFill="0" applyBorder="0" applyAlignment="0" applyProtection="0"/>
    <xf numFmtId="0" fontId="28" fillId="0" borderId="0" applyProtection="0">
      <alignment/>
    </xf>
    <xf numFmtId="0" fontId="29" fillId="0" borderId="0" applyNumberForma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173" fontId="20" fillId="0" borderId="0" applyFont="0" applyFill="0" applyBorder="0" applyAlignment="0" applyProtection="0"/>
    <xf numFmtId="3" fontId="20" fillId="0" borderId="0" applyFont="0" applyFill="0" applyBorder="0" applyAlignment="0" applyProtection="0"/>
    <xf numFmtId="0" fontId="59" fillId="34" borderId="1" applyNumberFormat="0" applyAlignment="0" applyProtection="0"/>
    <xf numFmtId="0" fontId="60" fillId="0" borderId="8" applyNumberFormat="0" applyFill="0" applyAlignment="0" applyProtection="0"/>
    <xf numFmtId="0" fontId="61" fillId="35" borderId="0" applyNumberFormat="0" applyBorder="0" applyAlignment="0" applyProtection="0"/>
    <xf numFmtId="0" fontId="31" fillId="0" borderId="0">
      <alignment/>
      <protection/>
    </xf>
    <xf numFmtId="0" fontId="0" fillId="0" borderId="0">
      <alignment/>
      <protection/>
    </xf>
    <xf numFmtId="0" fontId="0" fillId="36" borderId="9" applyNumberFormat="0" applyFont="0" applyAlignment="0" applyProtection="0"/>
    <xf numFmtId="0" fontId="62" fillId="27" borderId="10" applyNumberFormat="0" applyAlignment="0" applyProtection="0"/>
    <xf numFmtId="9" fontId="0" fillId="0" borderId="0" applyFont="0" applyFill="0" applyBorder="0" applyAlignment="0" applyProtection="0"/>
    <xf numFmtId="184" fontId="20" fillId="0" borderId="0" applyFont="0" applyFill="0" applyBorder="0" applyAlignment="0" applyProtection="0"/>
    <xf numFmtId="185" fontId="20" fillId="0" borderId="0" applyFont="0" applyFill="0" applyBorder="0" applyAlignment="0" applyProtection="0"/>
    <xf numFmtId="0" fontId="63" fillId="0" borderId="0" applyNumberFormat="0" applyFill="0" applyBorder="0" applyAlignment="0" applyProtection="0"/>
    <xf numFmtId="0" fontId="64" fillId="0" borderId="11" applyNumberFormat="0" applyFill="0" applyAlignment="0" applyProtection="0"/>
    <xf numFmtId="0" fontId="65" fillId="0" borderId="0" applyNumberFormat="0" applyFill="0" applyBorder="0" applyAlignment="0" applyProtection="0"/>
  </cellStyleXfs>
  <cellXfs count="207">
    <xf numFmtId="0" fontId="0" fillId="0" borderId="0" xfId="0" applyAlignment="1">
      <alignment/>
    </xf>
    <xf numFmtId="0" fontId="6" fillId="0" borderId="0" xfId="0" applyFont="1" applyAlignment="1">
      <alignment vertical="center"/>
    </xf>
    <xf numFmtId="0" fontId="6" fillId="0" borderId="0" xfId="0" applyFont="1" applyAlignment="1">
      <alignment horizontal="left" vertical="center"/>
    </xf>
    <xf numFmtId="172" fontId="6" fillId="0" borderId="0" xfId="0" applyNumberFormat="1" applyFont="1" applyAlignment="1">
      <alignment horizontal="left" vertical="center"/>
    </xf>
    <xf numFmtId="0" fontId="5" fillId="0" borderId="0" xfId="0" applyFont="1" applyAlignment="1">
      <alignment vertical="center"/>
    </xf>
    <xf numFmtId="0" fontId="6" fillId="0" borderId="0" xfId="0" applyFont="1" applyAlignment="1">
      <alignment horizontal="center" vertical="top"/>
    </xf>
    <xf numFmtId="0" fontId="6" fillId="0" borderId="0" xfId="0" applyFont="1" applyAlignment="1">
      <alignment horizontal="left" vertical="center" indent="1"/>
    </xf>
    <xf numFmtId="0" fontId="6" fillId="0" borderId="0" xfId="0" applyFont="1" applyAlignment="1">
      <alignment horizontal="left" vertical="center" indent="2"/>
    </xf>
    <xf numFmtId="0" fontId="6" fillId="0" borderId="12" xfId="0" applyFont="1" applyBorder="1" applyAlignment="1">
      <alignment vertical="center"/>
    </xf>
    <xf numFmtId="0" fontId="6" fillId="0" borderId="0" xfId="0" applyFont="1" applyAlignment="1">
      <alignment/>
    </xf>
    <xf numFmtId="0" fontId="5" fillId="0" borderId="0" xfId="0" applyFont="1" applyAlignment="1">
      <alignment horizontal="left" vertical="center"/>
    </xf>
    <xf numFmtId="0" fontId="6" fillId="0" borderId="0" xfId="0" applyFont="1" applyFill="1" applyAlignment="1">
      <alignment horizontal="left" vertical="center"/>
    </xf>
    <xf numFmtId="0" fontId="6" fillId="0" borderId="13" xfId="0" applyFont="1" applyBorder="1" applyAlignment="1">
      <alignment/>
    </xf>
    <xf numFmtId="172" fontId="5" fillId="0" borderId="0" xfId="0" applyNumberFormat="1" applyFont="1" applyAlignment="1">
      <alignment horizontal="left" vertical="center"/>
    </xf>
    <xf numFmtId="0" fontId="5" fillId="0" borderId="0" xfId="0" applyFont="1" applyAlignment="1">
      <alignment horizontal="center" vertical="top"/>
    </xf>
    <xf numFmtId="0" fontId="5" fillId="0" borderId="0" xfId="0" applyFont="1" applyAlignment="1">
      <alignment/>
    </xf>
    <xf numFmtId="0" fontId="7" fillId="0" borderId="0" xfId="0" applyFont="1" applyAlignment="1">
      <alignment horizontal="left" vertical="center" indent="2"/>
    </xf>
    <xf numFmtId="0" fontId="6" fillId="0" borderId="0" xfId="0" applyFont="1" applyAlignment="1">
      <alignment horizontal="left" vertical="center" indent="4"/>
    </xf>
    <xf numFmtId="0" fontId="5" fillId="0" borderId="12" xfId="0" applyFont="1" applyBorder="1" applyAlignment="1">
      <alignment horizontal="center" vertical="center" wrapText="1"/>
    </xf>
    <xf numFmtId="0" fontId="5" fillId="0" borderId="12" xfId="0" applyFont="1" applyBorder="1" applyAlignment="1">
      <alignment horizontal="center" vertical="top" wrapText="1"/>
    </xf>
    <xf numFmtId="0" fontId="6" fillId="0" borderId="12" xfId="0" applyFont="1" applyBorder="1" applyAlignment="1">
      <alignment/>
    </xf>
    <xf numFmtId="0" fontId="6" fillId="0" borderId="12" xfId="0" applyFont="1" applyBorder="1" applyAlignment="1">
      <alignment horizontal="left" vertical="center"/>
    </xf>
    <xf numFmtId="0" fontId="6" fillId="0" borderId="12" xfId="0" applyFont="1" applyBorder="1" applyAlignment="1">
      <alignment horizontal="center" vertical="top"/>
    </xf>
    <xf numFmtId="0" fontId="5" fillId="0" borderId="12" xfId="0" applyFont="1" applyBorder="1" applyAlignment="1">
      <alignment horizontal="center" vertical="center"/>
    </xf>
    <xf numFmtId="0" fontId="6" fillId="0" borderId="0" xfId="0" applyFont="1" applyAlignment="1">
      <alignment horizontal="left" vertical="center" wrapText="1" indent="1"/>
    </xf>
    <xf numFmtId="0" fontId="9" fillId="0" borderId="0" xfId="0" applyFont="1" applyAlignment="1">
      <alignment horizontal="center"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Border="1" applyAlignment="1">
      <alignment vertical="center" wrapText="1"/>
    </xf>
    <xf numFmtId="172" fontId="10" fillId="0" borderId="0" xfId="0" applyNumberFormat="1" applyFont="1" applyFill="1" applyAlignment="1">
      <alignment horizontal="center" vertical="center"/>
    </xf>
    <xf numFmtId="0" fontId="11" fillId="0" borderId="0" xfId="0" applyFont="1" applyAlignment="1">
      <alignment vertical="center"/>
    </xf>
    <xf numFmtId="0" fontId="10" fillId="0" borderId="0" xfId="0" applyFont="1" applyAlignment="1">
      <alignment vertical="center"/>
    </xf>
    <xf numFmtId="172" fontId="10" fillId="0" borderId="0" xfId="0" applyNumberFormat="1" applyFont="1" applyAlignment="1">
      <alignment vertical="center"/>
    </xf>
    <xf numFmtId="0" fontId="9" fillId="0" borderId="3" xfId="0" applyFont="1" applyBorder="1" applyAlignment="1">
      <alignment horizontal="center" vertical="center" wrapText="1"/>
    </xf>
    <xf numFmtId="0" fontId="10" fillId="0" borderId="12" xfId="0" applyFont="1" applyBorder="1" applyAlignment="1">
      <alignment horizontal="center" vertical="center"/>
    </xf>
    <xf numFmtId="172" fontId="10" fillId="0" borderId="0" xfId="0" applyNumberFormat="1" applyFont="1" applyAlignment="1">
      <alignment horizontal="center" vertical="center"/>
    </xf>
    <xf numFmtId="1" fontId="12" fillId="0" borderId="0" xfId="0" applyNumberFormat="1" applyFont="1" applyAlignment="1" applyProtection="1">
      <alignment horizontal="center" vertical="center"/>
      <protection locked="0"/>
    </xf>
    <xf numFmtId="17" fontId="10" fillId="0" borderId="0" xfId="0" applyNumberFormat="1" applyFont="1" applyAlignment="1" applyProtection="1">
      <alignment horizontal="center" vertical="center"/>
      <protection locked="0"/>
    </xf>
    <xf numFmtId="17" fontId="10" fillId="0" borderId="12" xfId="0" applyNumberFormat="1" applyFont="1" applyBorder="1" applyAlignment="1">
      <alignment horizontal="center" vertical="center"/>
    </xf>
    <xf numFmtId="172" fontId="10" fillId="0" borderId="12" xfId="0" applyNumberFormat="1" applyFont="1" applyBorder="1" applyAlignment="1">
      <alignment horizontal="center" vertical="center"/>
    </xf>
    <xf numFmtId="0" fontId="11" fillId="0" borderId="0" xfId="0" applyFont="1" applyAlignment="1">
      <alignment horizontal="center" vertical="top"/>
    </xf>
    <xf numFmtId="0" fontId="10" fillId="0" borderId="0" xfId="0" applyFont="1" applyAlignment="1">
      <alignment horizontal="center" vertical="center"/>
    </xf>
    <xf numFmtId="0" fontId="9" fillId="0" borderId="0" xfId="0" applyFont="1" applyAlignment="1">
      <alignment vertical="center"/>
    </xf>
    <xf numFmtId="172" fontId="9" fillId="0" borderId="3" xfId="0" applyNumberFormat="1" applyFont="1" applyBorder="1" applyAlignment="1">
      <alignment horizontal="center" vertical="center" wrapText="1"/>
    </xf>
    <xf numFmtId="0" fontId="10" fillId="0" borderId="3" xfId="0" applyFont="1" applyBorder="1" applyAlignment="1">
      <alignment horizontal="center" vertical="center" wrapText="1"/>
    </xf>
    <xf numFmtId="176" fontId="10" fillId="0" borderId="0" xfId="0" applyNumberFormat="1" applyFont="1" applyAlignment="1">
      <alignment horizontal="center" vertical="center"/>
    </xf>
    <xf numFmtId="175" fontId="10" fillId="0" borderId="0" xfId="0" applyNumberFormat="1" applyFont="1" applyAlignment="1">
      <alignment vertical="center"/>
    </xf>
    <xf numFmtId="0" fontId="10" fillId="0" borderId="12" xfId="0" applyFont="1" applyBorder="1" applyAlignment="1">
      <alignment vertical="center"/>
    </xf>
    <xf numFmtId="172" fontId="10" fillId="0" borderId="0" xfId="0" applyNumberFormat="1" applyFont="1" applyAlignment="1">
      <alignment horizontal="center" vertical="center" wrapText="1"/>
    </xf>
    <xf numFmtId="172" fontId="10" fillId="0" borderId="0" xfId="0" applyNumberFormat="1" applyFont="1" applyAlignment="1">
      <alignment vertical="center" wrapText="1"/>
    </xf>
    <xf numFmtId="0" fontId="10" fillId="0" borderId="0" xfId="0" applyNumberFormat="1" applyFont="1" applyAlignment="1" applyProtection="1">
      <alignment horizontal="center" vertical="center"/>
      <protection locked="0"/>
    </xf>
    <xf numFmtId="0" fontId="10" fillId="0" borderId="0" xfId="0" applyFont="1" applyFill="1" applyBorder="1" applyAlignment="1">
      <alignment vertical="center"/>
    </xf>
    <xf numFmtId="17" fontId="10" fillId="0" borderId="0" xfId="0" applyNumberFormat="1" applyFont="1" applyAlignment="1">
      <alignment horizontal="center" vertical="center"/>
    </xf>
    <xf numFmtId="172" fontId="11" fillId="0" borderId="0" xfId="0" applyNumberFormat="1" applyFont="1" applyAlignment="1">
      <alignment vertical="center"/>
    </xf>
    <xf numFmtId="0" fontId="10" fillId="0" borderId="0" xfId="0" applyFont="1" applyAlignment="1">
      <alignment horizontal="center" vertical="top"/>
    </xf>
    <xf numFmtId="175" fontId="11" fillId="0" borderId="0" xfId="0" applyNumberFormat="1" applyFont="1" applyAlignment="1">
      <alignment vertical="center"/>
    </xf>
    <xf numFmtId="0" fontId="10" fillId="0" borderId="0" xfId="0" applyFont="1" applyBorder="1" applyAlignment="1">
      <alignment horizontal="center" vertical="center" wrapText="1"/>
    </xf>
    <xf numFmtId="0" fontId="9" fillId="0" borderId="3" xfId="0" applyFont="1" applyBorder="1" applyAlignment="1">
      <alignment horizontal="center" vertical="center"/>
    </xf>
    <xf numFmtId="172" fontId="9" fillId="0" borderId="0" xfId="0" applyNumberFormat="1" applyFont="1" applyAlignment="1">
      <alignment vertical="center"/>
    </xf>
    <xf numFmtId="0" fontId="10" fillId="0" borderId="3" xfId="0" applyFont="1" applyBorder="1" applyAlignment="1">
      <alignment horizontal="center" vertical="center"/>
    </xf>
    <xf numFmtId="0" fontId="11" fillId="0" borderId="14" xfId="0" applyFont="1" applyBorder="1" applyAlignment="1">
      <alignment vertical="center" wrapText="1"/>
    </xf>
    <xf numFmtId="176" fontId="10" fillId="0" borderId="0" xfId="0" applyNumberFormat="1" applyFont="1" applyAlignment="1">
      <alignment horizontal="center" vertical="center" wrapText="1"/>
    </xf>
    <xf numFmtId="175" fontId="10" fillId="0" borderId="0" xfId="0" applyNumberFormat="1" applyFont="1" applyAlignment="1">
      <alignment vertical="center" wrapText="1"/>
    </xf>
    <xf numFmtId="17" fontId="10" fillId="0" borderId="0" xfId="0" applyNumberFormat="1" applyFont="1" applyBorder="1" applyAlignment="1" applyProtection="1">
      <alignment horizontal="center" vertical="center"/>
      <protection locked="0"/>
    </xf>
    <xf numFmtId="0" fontId="10" fillId="0" borderId="12" xfId="0" applyFont="1" applyBorder="1" applyAlignment="1">
      <alignment vertical="center" wrapText="1"/>
    </xf>
    <xf numFmtId="1" fontId="10" fillId="0" borderId="0" xfId="0" applyNumberFormat="1" applyFont="1" applyAlignment="1">
      <alignment horizontal="center" vertical="center"/>
    </xf>
    <xf numFmtId="1" fontId="12" fillId="0" borderId="0" xfId="0" applyNumberFormat="1" applyFont="1" applyAlignment="1">
      <alignment horizontal="center" vertical="center"/>
    </xf>
    <xf numFmtId="0" fontId="10" fillId="0" borderId="0" xfId="0" applyFont="1" applyAlignment="1">
      <alignment vertical="top"/>
    </xf>
    <xf numFmtId="0" fontId="9" fillId="0" borderId="15" xfId="0" applyFont="1" applyBorder="1" applyAlignment="1">
      <alignment horizontal="center" vertical="center" wrapText="1"/>
    </xf>
    <xf numFmtId="176" fontId="10" fillId="0" borderId="0" xfId="0" applyNumberFormat="1" applyFont="1" applyBorder="1" applyAlignment="1">
      <alignment horizontal="center" vertical="center" wrapText="1"/>
    </xf>
    <xf numFmtId="172" fontId="10" fillId="0" borderId="0" xfId="0" applyNumberFormat="1" applyFont="1" applyBorder="1" applyAlignment="1">
      <alignment horizontal="center" vertical="center" wrapText="1"/>
    </xf>
    <xf numFmtId="17" fontId="10" fillId="0" borderId="0" xfId="0" applyNumberFormat="1" applyFont="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17" fontId="0" fillId="0" borderId="0" xfId="0" applyNumberFormat="1" applyAlignment="1">
      <alignment horizontal="center" vertical="center"/>
    </xf>
    <xf numFmtId="172" fontId="0" fillId="0" borderId="0" xfId="0" applyNumberFormat="1" applyAlignment="1">
      <alignment vertical="center"/>
    </xf>
    <xf numFmtId="172" fontId="0" fillId="0" borderId="0" xfId="0" applyNumberFormat="1" applyAlignment="1">
      <alignment horizontal="center" vertical="center" wrapText="1"/>
    </xf>
    <xf numFmtId="172" fontId="0" fillId="0" borderId="0" xfId="0" applyNumberFormat="1" applyAlignment="1">
      <alignment horizontal="center" vertical="center"/>
    </xf>
    <xf numFmtId="0" fontId="0" fillId="0" borderId="0" xfId="0" applyAlignment="1">
      <alignment horizontal="left" vertical="center"/>
    </xf>
    <xf numFmtId="17" fontId="0" fillId="0" borderId="0" xfId="0" applyNumberFormat="1" applyAlignment="1">
      <alignment horizontal="left" vertical="center"/>
    </xf>
    <xf numFmtId="0" fontId="10" fillId="0" borderId="0" xfId="0" applyFont="1" applyFill="1" applyBorder="1" applyAlignment="1">
      <alignment horizontal="center" vertical="top"/>
    </xf>
    <xf numFmtId="0" fontId="14" fillId="0" borderId="0" xfId="0" applyFont="1" applyFill="1" applyBorder="1" applyAlignment="1">
      <alignment vertical="center"/>
    </xf>
    <xf numFmtId="0" fontId="0" fillId="0" borderId="0" xfId="0" applyFont="1" applyFill="1" applyBorder="1" applyAlignment="1">
      <alignment/>
    </xf>
    <xf numFmtId="0" fontId="10" fillId="0" borderId="0" xfId="0" applyFont="1" applyFill="1" applyAlignment="1">
      <alignment vertical="center"/>
    </xf>
    <xf numFmtId="0" fontId="14" fillId="0" borderId="0" xfId="0" applyFont="1" applyFill="1" applyAlignment="1">
      <alignment vertical="center"/>
    </xf>
    <xf numFmtId="172" fontId="10" fillId="0" borderId="0" xfId="0" applyNumberFormat="1" applyFont="1" applyFill="1" applyAlignment="1">
      <alignment vertical="center"/>
    </xf>
    <xf numFmtId="1" fontId="12" fillId="0" borderId="0" xfId="0" applyNumberFormat="1" applyFont="1" applyFill="1" applyAlignment="1" applyProtection="1">
      <alignment horizontal="center" vertical="center"/>
      <protection locked="0"/>
    </xf>
    <xf numFmtId="177" fontId="10" fillId="0" borderId="0" xfId="0" applyNumberFormat="1" applyFont="1" applyFill="1" applyAlignment="1">
      <alignment horizontal="center" vertical="center"/>
    </xf>
    <xf numFmtId="17" fontId="10" fillId="0" borderId="0" xfId="0" applyNumberFormat="1" applyFont="1" applyFill="1" applyBorder="1" applyAlignment="1" applyProtection="1">
      <alignment horizontal="center" vertical="center"/>
      <protection locked="0"/>
    </xf>
    <xf numFmtId="172" fontId="9" fillId="0" borderId="0" xfId="0" applyNumberFormat="1" applyFont="1" applyFill="1" applyAlignment="1">
      <alignment horizontal="right" vertical="center"/>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172" fontId="10" fillId="0" borderId="0" xfId="0" applyNumberFormat="1" applyFont="1" applyFill="1" applyAlignment="1">
      <alignment horizontal="center" vertical="center" wrapText="1"/>
    </xf>
    <xf numFmtId="172" fontId="10" fillId="0" borderId="16" xfId="0" applyNumberFormat="1" applyFont="1" applyFill="1" applyBorder="1" applyAlignment="1">
      <alignment horizontal="center" vertical="center"/>
    </xf>
    <xf numFmtId="17" fontId="10" fillId="0" borderId="0" xfId="0" applyNumberFormat="1" applyFont="1" applyFill="1" applyAlignment="1" applyProtection="1">
      <alignment horizontal="center" vertical="center"/>
      <protection locked="0"/>
    </xf>
    <xf numFmtId="174" fontId="10" fillId="0" borderId="0" xfId="0" applyNumberFormat="1" applyFont="1" applyFill="1" applyAlignment="1">
      <alignment vertical="center"/>
    </xf>
    <xf numFmtId="1" fontId="12" fillId="0" borderId="0" xfId="0" applyNumberFormat="1" applyFont="1" applyFill="1" applyBorder="1" applyAlignment="1" applyProtection="1">
      <alignment horizontal="center" vertical="center"/>
      <protection locked="0"/>
    </xf>
    <xf numFmtId="175" fontId="10" fillId="0" borderId="0" xfId="0" applyNumberFormat="1" applyFont="1" applyFill="1" applyAlignment="1">
      <alignment vertical="center"/>
    </xf>
    <xf numFmtId="177" fontId="10" fillId="0" borderId="0" xfId="0" applyNumberFormat="1" applyFont="1" applyFill="1" applyBorder="1" applyAlignment="1">
      <alignment horizontal="center" vertical="center"/>
    </xf>
    <xf numFmtId="172" fontId="10" fillId="0" borderId="0" xfId="0" applyNumberFormat="1" applyFont="1" applyFill="1" applyBorder="1" applyAlignment="1">
      <alignment horizontal="center" vertical="center"/>
    </xf>
    <xf numFmtId="172" fontId="10" fillId="0" borderId="0" xfId="0" applyNumberFormat="1" applyFont="1" applyFill="1" applyBorder="1" applyAlignment="1">
      <alignment vertical="center"/>
    </xf>
    <xf numFmtId="174" fontId="10" fillId="0" borderId="0" xfId="0" applyNumberFormat="1" applyFont="1" applyFill="1" applyBorder="1" applyAlignment="1">
      <alignment vertical="center"/>
    </xf>
    <xf numFmtId="175" fontId="10" fillId="0" borderId="0" xfId="0" applyNumberFormat="1" applyFont="1" applyFill="1" applyBorder="1" applyAlignment="1">
      <alignment vertical="center"/>
    </xf>
    <xf numFmtId="172" fontId="10" fillId="0" borderId="0" xfId="0" applyNumberFormat="1" applyFont="1" applyFill="1" applyAlignment="1">
      <alignment vertical="center" wrapText="1"/>
    </xf>
    <xf numFmtId="17" fontId="10" fillId="0" borderId="0" xfId="0" applyNumberFormat="1" applyFont="1" applyFill="1" applyAlignment="1">
      <alignment horizontal="center" vertical="top"/>
    </xf>
    <xf numFmtId="172" fontId="10" fillId="0" borderId="0" xfId="0" applyNumberFormat="1" applyFont="1" applyFill="1" applyAlignment="1">
      <alignment horizontal="center" vertical="top"/>
    </xf>
    <xf numFmtId="0" fontId="10" fillId="0" borderId="0" xfId="0" applyFont="1" applyFill="1" applyAlignment="1">
      <alignment horizontal="center" vertical="top"/>
    </xf>
    <xf numFmtId="2" fontId="10" fillId="0" borderId="0" xfId="0" applyNumberFormat="1" applyFont="1" applyFill="1" applyAlignment="1">
      <alignment vertical="center" wrapText="1"/>
    </xf>
    <xf numFmtId="172" fontId="15" fillId="37" borderId="0" xfId="0" applyNumberFormat="1" applyFont="1" applyFill="1" applyAlignment="1">
      <alignment horizontal="center" vertical="top"/>
    </xf>
    <xf numFmtId="172" fontId="14" fillId="0" borderId="0" xfId="0" applyNumberFormat="1" applyFont="1" applyFill="1" applyAlignment="1">
      <alignment horizontal="center" vertical="top"/>
    </xf>
    <xf numFmtId="172" fontId="14" fillId="0" borderId="0" xfId="0" applyNumberFormat="1" applyFont="1" applyFill="1" applyAlignment="1">
      <alignment vertical="center"/>
    </xf>
    <xf numFmtId="0" fontId="14" fillId="0" borderId="0" xfId="0" applyFont="1" applyFill="1" applyAlignment="1">
      <alignment horizontal="center" vertical="top"/>
    </xf>
    <xf numFmtId="17" fontId="14" fillId="0" borderId="0" xfId="0" applyNumberFormat="1" applyFont="1" applyFill="1" applyAlignment="1">
      <alignment horizontal="center" vertical="top"/>
    </xf>
    <xf numFmtId="172" fontId="16" fillId="37" borderId="0" xfId="0" applyNumberFormat="1" applyFont="1" applyFill="1" applyAlignment="1">
      <alignment horizontal="center" vertical="center"/>
    </xf>
    <xf numFmtId="17" fontId="10" fillId="0" borderId="0" xfId="0" applyNumberFormat="1" applyFont="1" applyFill="1" applyAlignment="1">
      <alignment vertical="center"/>
    </xf>
    <xf numFmtId="0" fontId="10" fillId="0" borderId="0" xfId="0" applyFont="1" applyFill="1" applyAlignment="1">
      <alignment horizontal="center" vertical="center"/>
    </xf>
    <xf numFmtId="0" fontId="9" fillId="0" borderId="0" xfId="0" applyFont="1" applyFill="1" applyBorder="1" applyAlignment="1">
      <alignment horizontal="center" vertical="center" wrapText="1"/>
    </xf>
    <xf numFmtId="172" fontId="9" fillId="0" borderId="17" xfId="0" applyNumberFormat="1" applyFont="1" applyFill="1" applyBorder="1" applyAlignment="1">
      <alignment horizontal="center" vertical="center"/>
    </xf>
    <xf numFmtId="0" fontId="9" fillId="0" borderId="18" xfId="0" applyFont="1" applyFill="1" applyBorder="1" applyAlignment="1">
      <alignment horizontal="center" vertical="center" wrapText="1"/>
    </xf>
    <xf numFmtId="172" fontId="9" fillId="0" borderId="19" xfId="0" applyNumberFormat="1" applyFont="1" applyFill="1" applyBorder="1" applyAlignment="1">
      <alignment horizontal="center" vertical="center"/>
    </xf>
    <xf numFmtId="177" fontId="19" fillId="0" borderId="0" xfId="0" applyNumberFormat="1" applyFont="1" applyFill="1" applyAlignment="1">
      <alignment horizontal="center" vertical="center"/>
    </xf>
    <xf numFmtId="172" fontId="19" fillId="0" borderId="0" xfId="0" applyNumberFormat="1" applyFont="1" applyFill="1" applyAlignment="1">
      <alignment horizontal="center" vertical="center"/>
    </xf>
    <xf numFmtId="0" fontId="10" fillId="0" borderId="0" xfId="0" applyFont="1" applyFill="1" applyBorder="1" applyAlignment="1">
      <alignment horizontal="center" vertical="center"/>
    </xf>
    <xf numFmtId="172" fontId="10" fillId="0" borderId="12" xfId="0" applyNumberFormat="1" applyFont="1" applyFill="1" applyBorder="1" applyAlignment="1">
      <alignment horizontal="center" vertical="center"/>
    </xf>
    <xf numFmtId="177" fontId="10" fillId="0" borderId="12" xfId="0" applyNumberFormat="1" applyFont="1" applyFill="1" applyBorder="1" applyAlignment="1">
      <alignment horizontal="center" vertical="center"/>
    </xf>
    <xf numFmtId="0" fontId="10" fillId="0" borderId="12" xfId="0" applyFont="1" applyFill="1" applyBorder="1" applyAlignment="1">
      <alignment horizontal="center" vertical="center"/>
    </xf>
    <xf numFmtId="172" fontId="19" fillId="0" borderId="0" xfId="0" applyNumberFormat="1" applyFont="1" applyFill="1" applyBorder="1" applyAlignment="1">
      <alignment horizontal="center" vertical="center"/>
    </xf>
    <xf numFmtId="0" fontId="5" fillId="0" borderId="13" xfId="0" applyFont="1" applyBorder="1" applyAlignment="1">
      <alignment horizontal="center" vertical="center" wrapText="1"/>
    </xf>
    <xf numFmtId="0" fontId="6" fillId="0" borderId="13" xfId="0" applyFont="1" applyBorder="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vertical="center"/>
    </xf>
    <xf numFmtId="0" fontId="13" fillId="0" borderId="0" xfId="0" applyFont="1" applyAlignment="1">
      <alignment textRotation="255" wrapText="1"/>
    </xf>
    <xf numFmtId="0" fontId="8" fillId="0" borderId="0" xfId="0" applyFont="1" applyAlignment="1">
      <alignment wrapText="1"/>
    </xf>
    <xf numFmtId="0" fontId="11" fillId="0" borderId="0" xfId="0" applyFont="1" applyBorder="1" applyAlignment="1">
      <alignment vertical="center" wrapText="1"/>
    </xf>
    <xf numFmtId="0" fontId="11" fillId="0" borderId="0" xfId="0" applyFont="1" applyAlignment="1">
      <alignment vertical="center" wrapText="1"/>
    </xf>
    <xf numFmtId="0" fontId="9" fillId="0" borderId="0" xfId="0" applyFont="1" applyAlignment="1">
      <alignment horizontal="center" vertical="center" wrapText="1"/>
    </xf>
    <xf numFmtId="0" fontId="10" fillId="0" borderId="0" xfId="0" applyFont="1" applyAlignment="1">
      <alignment vertical="center" wrapText="1"/>
    </xf>
    <xf numFmtId="0" fontId="10" fillId="0" borderId="3" xfId="0" applyFont="1" applyBorder="1" applyAlignment="1">
      <alignment horizontal="center" vertical="center" wrapText="1"/>
    </xf>
    <xf numFmtId="0" fontId="10" fillId="0" borderId="3" xfId="0" applyFont="1" applyBorder="1" applyAlignment="1">
      <alignment vertical="center" wrapText="1"/>
    </xf>
    <xf numFmtId="0" fontId="9" fillId="0" borderId="3" xfId="0" applyFont="1" applyBorder="1" applyAlignment="1">
      <alignment horizontal="center" vertical="center" wrapText="1"/>
    </xf>
    <xf numFmtId="0" fontId="9" fillId="0" borderId="3" xfId="0" applyFont="1" applyBorder="1" applyAlignment="1">
      <alignment vertical="center" wrapText="1"/>
    </xf>
    <xf numFmtId="0" fontId="10" fillId="0" borderId="0" xfId="0" applyFont="1" applyAlignment="1">
      <alignment horizontal="center" vertical="center" wrapText="1"/>
    </xf>
    <xf numFmtId="0" fontId="1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10" fillId="0" borderId="14" xfId="0" applyFont="1" applyBorder="1" applyAlignment="1">
      <alignment vertical="center" wrapText="1"/>
    </xf>
    <xf numFmtId="0" fontId="10" fillId="0" borderId="22" xfId="0" applyFont="1" applyBorder="1" applyAlignment="1">
      <alignment vertical="center" wrapText="1"/>
    </xf>
    <xf numFmtId="0" fontId="0" fillId="0" borderId="21" xfId="0" applyFont="1" applyBorder="1" applyAlignment="1">
      <alignment vertical="center" wrapText="1"/>
    </xf>
    <xf numFmtId="0" fontId="0" fillId="0" borderId="12" xfId="0" applyFont="1" applyBorder="1" applyAlignment="1">
      <alignment vertical="center" wrapText="1"/>
    </xf>
    <xf numFmtId="0" fontId="0" fillId="0" borderId="23" xfId="0" applyFont="1" applyBorder="1" applyAlignment="1">
      <alignment vertical="center" wrapText="1"/>
    </xf>
    <xf numFmtId="0" fontId="9" fillId="0" borderId="17" xfId="0" applyFont="1" applyBorder="1" applyAlignment="1">
      <alignment horizontal="center"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10" fillId="0" borderId="19" xfId="0" applyFont="1" applyBorder="1" applyAlignment="1">
      <alignment horizontal="center" vertical="center" wrapText="1"/>
    </xf>
    <xf numFmtId="0" fontId="11" fillId="0" borderId="14" xfId="0" applyFont="1" applyBorder="1" applyAlignment="1">
      <alignment vertical="center" wrapText="1"/>
    </xf>
    <xf numFmtId="0" fontId="10" fillId="0" borderId="0" xfId="0" applyFont="1" applyAlignment="1">
      <alignment wrapText="1"/>
    </xf>
    <xf numFmtId="0" fontId="13" fillId="0" borderId="0" xfId="0" applyFont="1" applyAlignment="1">
      <alignment vertical="center" textRotation="255" wrapText="1"/>
    </xf>
    <xf numFmtId="0" fontId="8" fillId="0" borderId="0" xfId="0" applyFont="1" applyAlignment="1">
      <alignment vertical="center" wrapText="1"/>
    </xf>
    <xf numFmtId="0" fontId="9" fillId="0" borderId="18" xfId="0" applyFont="1" applyBorder="1" applyAlignment="1">
      <alignment vertical="center" wrapText="1"/>
    </xf>
    <xf numFmtId="0" fontId="9" fillId="0" borderId="18" xfId="0" applyFont="1" applyBorder="1" applyAlignment="1">
      <alignment horizontal="center" vertical="center" wrapText="1"/>
    </xf>
    <xf numFmtId="172" fontId="11" fillId="0" borderId="0" xfId="0" applyNumberFormat="1" applyFont="1" applyAlignment="1">
      <alignment vertical="center" wrapText="1"/>
    </xf>
    <xf numFmtId="172" fontId="9" fillId="0" borderId="0" xfId="0" applyNumberFormat="1" applyFont="1" applyAlignment="1">
      <alignment horizontal="center" vertical="center" wrapText="1"/>
    </xf>
    <xf numFmtId="172" fontId="10" fillId="0" borderId="0" xfId="0" applyNumberFormat="1" applyFont="1" applyAlignment="1">
      <alignment horizontal="center" vertical="center" wrapText="1"/>
    </xf>
    <xf numFmtId="172" fontId="10" fillId="0" borderId="0" xfId="0" applyNumberFormat="1" applyFont="1" applyFill="1" applyBorder="1" applyAlignment="1">
      <alignment horizontal="left" vertical="center" wrapText="1"/>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172" fontId="9"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172" fontId="9" fillId="0" borderId="20" xfId="0" applyNumberFormat="1" applyFont="1" applyFill="1" applyBorder="1" applyAlignment="1">
      <alignment horizontal="center" vertical="center" wrapText="1"/>
    </xf>
    <xf numFmtId="172" fontId="9" fillId="0" borderId="24" xfId="0" applyNumberFormat="1" applyFont="1" applyFill="1" applyBorder="1" applyAlignment="1">
      <alignment horizontal="center" vertical="center" wrapText="1"/>
    </xf>
    <xf numFmtId="172" fontId="9" fillId="0" borderId="21" xfId="0" applyNumberFormat="1" applyFont="1" applyFill="1" applyBorder="1" applyAlignment="1">
      <alignment horizontal="center" vertical="center" wrapText="1"/>
    </xf>
    <xf numFmtId="0" fontId="17" fillId="0" borderId="24" xfId="0" applyFont="1" applyBorder="1" applyAlignment="1">
      <alignment horizontal="center"/>
    </xf>
    <xf numFmtId="0" fontId="17" fillId="0" borderId="21" xfId="0" applyFont="1" applyBorder="1" applyAlignment="1">
      <alignment horizontal="center"/>
    </xf>
    <xf numFmtId="172" fontId="9" fillId="0" borderId="17" xfId="0" applyNumberFormat="1" applyFont="1" applyFill="1" applyBorder="1" applyAlignment="1">
      <alignment horizontal="center" vertical="center" wrapText="1"/>
    </xf>
    <xf numFmtId="0" fontId="9" fillId="0" borderId="18" xfId="0" applyFont="1" applyFill="1" applyBorder="1" applyAlignment="1">
      <alignment horizontal="center" vertical="center"/>
    </xf>
    <xf numFmtId="0" fontId="17" fillId="0" borderId="19" xfId="0" applyFont="1" applyBorder="1" applyAlignment="1">
      <alignment horizontal="center" vertical="center"/>
    </xf>
    <xf numFmtId="0" fontId="9" fillId="0" borderId="20"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1" xfId="0" applyFont="1" applyFill="1" applyBorder="1" applyAlignment="1">
      <alignment horizontal="center" vertical="center" wrapText="1"/>
    </xf>
    <xf numFmtId="172" fontId="10" fillId="0" borderId="0" xfId="0" applyNumberFormat="1" applyFont="1" applyFill="1" applyBorder="1" applyAlignment="1">
      <alignment vertical="center" wrapText="1"/>
    </xf>
    <xf numFmtId="0" fontId="0" fillId="0" borderId="0" xfId="0" applyFont="1" applyFill="1" applyBorder="1" applyAlignment="1">
      <alignment/>
    </xf>
    <xf numFmtId="172" fontId="10"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0" fillId="0" borderId="27" xfId="0" applyFont="1" applyBorder="1" applyAlignment="1">
      <alignment horizontal="center"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10"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29" xfId="0" applyFont="1" applyBorder="1" applyAlignment="1">
      <alignment horizontal="center" vertical="center" wrapText="1"/>
    </xf>
    <xf numFmtId="0" fontId="1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9" fillId="0" borderId="25" xfId="0" applyFont="1" applyBorder="1" applyAlignment="1">
      <alignment horizontal="center" vertical="center" wrapText="1"/>
    </xf>
    <xf numFmtId="0" fontId="0" fillId="0" borderId="33" xfId="0" applyFont="1" applyBorder="1" applyAlignment="1">
      <alignment vertical="center" wrapText="1"/>
    </xf>
    <xf numFmtId="0" fontId="0" fillId="0" borderId="26" xfId="0" applyFont="1" applyBorder="1" applyAlignment="1">
      <alignment vertical="center"/>
    </xf>
    <xf numFmtId="0" fontId="0" fillId="0" borderId="26" xfId="0" applyFont="1" applyBorder="1" applyAlignment="1">
      <alignment vertical="center" wrapText="1"/>
    </xf>
    <xf numFmtId="0" fontId="9" fillId="0" borderId="15" xfId="0" applyFont="1" applyBorder="1" applyAlignment="1">
      <alignment horizontal="center" vertical="center" wrapText="1"/>
    </xf>
    <xf numFmtId="0" fontId="9" fillId="0" borderId="15" xfId="0" applyFont="1" applyBorder="1" applyAlignment="1">
      <alignment vertical="center" wrapText="1"/>
    </xf>
    <xf numFmtId="0" fontId="10" fillId="0" borderId="15"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0" fillId="0" borderId="28" xfId="0" applyFont="1" applyBorder="1" applyAlignment="1">
      <alignment horizontal="center" vertical="center" wrapText="1"/>
    </xf>
  </cellXfs>
  <cellStyles count="85">
    <cellStyle name="Normal" xfId="0"/>
    <cellStyle name="1 indent" xfId="15"/>
    <cellStyle name="2 indents" xfId="16"/>
    <cellStyle name="20% - Accent1" xfId="17"/>
    <cellStyle name="20% - Accent2" xfId="18"/>
    <cellStyle name="20% - Accent3" xfId="19"/>
    <cellStyle name="20% - Accent4" xfId="20"/>
    <cellStyle name="20% - Accent5" xfId="21"/>
    <cellStyle name="20% - Accent6" xfId="22"/>
    <cellStyle name="3 indents" xfId="23"/>
    <cellStyle name="4 indents" xfId="24"/>
    <cellStyle name="40% - Accent1" xfId="25"/>
    <cellStyle name="40% - Accent2" xfId="26"/>
    <cellStyle name="40% - Accent3" xfId="27"/>
    <cellStyle name="40% - Accent4" xfId="28"/>
    <cellStyle name="40% - Accent5" xfId="29"/>
    <cellStyle name="40% - Accent6" xfId="30"/>
    <cellStyle name="5 indents"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lsAltData" xfId="47"/>
    <cellStyle name="clsAltMRVData" xfId="48"/>
    <cellStyle name="clsBlank" xfId="49"/>
    <cellStyle name="clsColumnHeader" xfId="50"/>
    <cellStyle name="clsData" xfId="51"/>
    <cellStyle name="clsDefault" xfId="52"/>
    <cellStyle name="clsFooter" xfId="53"/>
    <cellStyle name="clsIndexTableTitle" xfId="54"/>
    <cellStyle name="clsMRVData" xfId="55"/>
    <cellStyle name="clsReportFooter" xfId="56"/>
    <cellStyle name="clsReportHeader" xfId="57"/>
    <cellStyle name="clsRowHeader" xfId="58"/>
    <cellStyle name="clsScale" xfId="59"/>
    <cellStyle name="clsSection" xfId="60"/>
    <cellStyle name="Comma" xfId="61"/>
    <cellStyle name="Comma [0]" xfId="62"/>
    <cellStyle name="Comma 2" xfId="63"/>
    <cellStyle name="Comma 3" xfId="64"/>
    <cellStyle name="Comma 4" xfId="65"/>
    <cellStyle name="Comma 5" xfId="66"/>
    <cellStyle name="Currency" xfId="67"/>
    <cellStyle name="Currency [0]" xfId="68"/>
    <cellStyle name="Date" xfId="69"/>
    <cellStyle name="Euro" xfId="70"/>
    <cellStyle name="Explanatory Text" xfId="71"/>
    <cellStyle name="Fixed" xfId="72"/>
    <cellStyle name="Followed Hyperlink" xfId="73"/>
    <cellStyle name="Good" xfId="74"/>
    <cellStyle name="Heading 1" xfId="75"/>
    <cellStyle name="Heading 2" xfId="76"/>
    <cellStyle name="Heading 3" xfId="77"/>
    <cellStyle name="Heading 4" xfId="78"/>
    <cellStyle name="HEADING1" xfId="79"/>
    <cellStyle name="HEADING2" xfId="80"/>
    <cellStyle name="Hipervínculo" xfId="81"/>
    <cellStyle name="Hipervínculo visitado" xfId="82"/>
    <cellStyle name="Hyperlink" xfId="83"/>
    <cellStyle name="imf-one decimal" xfId="84"/>
    <cellStyle name="imf-zero decimal" xfId="85"/>
    <cellStyle name="Input" xfId="86"/>
    <cellStyle name="Linked Cell" xfId="87"/>
    <cellStyle name="Neutral" xfId="88"/>
    <cellStyle name="Normal - Style1" xfId="89"/>
    <cellStyle name="Normal 2" xfId="90"/>
    <cellStyle name="Note" xfId="91"/>
    <cellStyle name="Output" xfId="92"/>
    <cellStyle name="Percent" xfId="93"/>
    <cellStyle name="percentage difference one decimal" xfId="94"/>
    <cellStyle name="percentage difference zero decimal" xfId="95"/>
    <cellStyle name="Title" xfId="96"/>
    <cellStyle name="Total" xfId="97"/>
    <cellStyle name="Warning Text" xfId="98"/>
  </cellStyles>
  <dxfs count="3">
    <dxf>
      <font>
        <color indexed="10"/>
      </font>
      <fill>
        <patternFill>
          <bgColor indexed="10"/>
        </patternFill>
      </fill>
    </dxf>
    <dxf>
      <font>
        <color indexed="10"/>
      </font>
      <fill>
        <patternFill>
          <bgColor indexed="10"/>
        </patternFill>
      </fill>
    </dxf>
    <dxf>
      <font>
        <color rgb="FFFF000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pngsrv\economicsresearchunitfallback\Users\Public\Documents\SRF%20Integrated%20Monetary%20Database\IMD\MFS%2010\Documents%20and%20Settings\MMARTINEZ\My%20Local%20Documents\Data\EXCEL\Papua%20New%20Guinea\MSM06\MPU%20Classification%20Sche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mBanks"/>
      <sheetName val="DepositsCB"/>
      <sheetName val="IR-06R"/>
      <sheetName val="BPNG Trial Bal. Sheet"/>
      <sheetName val="BPNG"/>
      <sheetName val="CB-1SR"/>
      <sheetName val="STA-1SF"/>
      <sheetName val="APD-BPNG"/>
      <sheetName val="Banks-NC"/>
      <sheetName val="Banks-FC"/>
      <sheetName val="Banks"/>
      <sheetName val="CS-Com.Banks"/>
      <sheetName val="FC"/>
      <sheetName val="CS-FC"/>
      <sheetName val="MB"/>
      <sheetName val="CS-MB"/>
      <sheetName val="SLS"/>
      <sheetName val="CS-SLS"/>
      <sheetName val="MF"/>
      <sheetName val="CS-Micro"/>
      <sheetName val="CS-WAU"/>
      <sheetName val="ODC-2SR"/>
      <sheetName val="STA-2SF"/>
      <sheetName val="APD-ODC"/>
      <sheetName val="STA-3SF"/>
      <sheetName val="APD-DC"/>
      <sheetName val="RDB"/>
      <sheetName val="CS-RDB"/>
      <sheetName val="CS-SF"/>
      <sheetName val="CS-LIFE"/>
      <sheetName val="OFC-4SR"/>
      <sheetName val="STA-4SF"/>
      <sheetName val="APD-OFC"/>
      <sheetName val="STA-5SF"/>
      <sheetName val="APD-FC"/>
      <sheetName val="MA-5SR"/>
      <sheetName val="Fund Accounts"/>
    </sheetNames>
    <sheetDataSet>
      <sheetData sheetId="13">
        <row r="11">
          <cell r="C11">
            <v>0</v>
          </cell>
          <cell r="D11">
            <v>1.824</v>
          </cell>
          <cell r="E11">
            <v>3.714</v>
          </cell>
          <cell r="F11">
            <v>1.15</v>
          </cell>
          <cell r="G11">
            <v>2.176</v>
          </cell>
          <cell r="H11">
            <v>2.176</v>
          </cell>
          <cell r="I11">
            <v>1.019</v>
          </cell>
          <cell r="J11">
            <v>0.909</v>
          </cell>
          <cell r="K11">
            <v>0.911</v>
          </cell>
          <cell r="L11">
            <v>1.766</v>
          </cell>
          <cell r="M11">
            <v>3.351</v>
          </cell>
          <cell r="N11">
            <v>1.361</v>
          </cell>
          <cell r="O11">
            <v>3.949</v>
          </cell>
          <cell r="P11">
            <v>0</v>
          </cell>
          <cell r="Q11">
            <v>2.393</v>
          </cell>
          <cell r="R11">
            <v>3.304</v>
          </cell>
          <cell r="S11">
            <v>4.609</v>
          </cell>
          <cell r="T11">
            <v>1.672</v>
          </cell>
          <cell r="U11">
            <v>1.595</v>
          </cell>
          <cell r="V11">
            <v>2.766</v>
          </cell>
          <cell r="W11">
            <v>2.987</v>
          </cell>
          <cell r="X11">
            <v>2.079</v>
          </cell>
          <cell r="Y11">
            <v>0.837</v>
          </cell>
          <cell r="Z11">
            <v>1.114</v>
          </cell>
          <cell r="AA11">
            <v>4.525</v>
          </cell>
          <cell r="AB11">
            <v>3.443</v>
          </cell>
          <cell r="AC11">
            <v>3.052</v>
          </cell>
          <cell r="AD11">
            <v>2.891</v>
          </cell>
          <cell r="AE11">
            <v>1.696</v>
          </cell>
          <cell r="AF11">
            <v>6.786</v>
          </cell>
          <cell r="AG11">
            <v>6.786</v>
          </cell>
          <cell r="AH11">
            <v>3.713</v>
          </cell>
          <cell r="AI11">
            <v>11.044</v>
          </cell>
          <cell r="AJ11">
            <v>5.845</v>
          </cell>
          <cell r="AK11">
            <v>3.249</v>
          </cell>
          <cell r="AL11">
            <v>3.119</v>
          </cell>
          <cell r="AM11">
            <v>14.443</v>
          </cell>
          <cell r="AN11">
            <v>2.939</v>
          </cell>
          <cell r="AO11">
            <v>1.749</v>
          </cell>
          <cell r="AP11">
            <v>1.314</v>
          </cell>
          <cell r="AQ11">
            <v>4.638</v>
          </cell>
          <cell r="AR11">
            <v>1.486</v>
          </cell>
          <cell r="AS11">
            <v>2.545</v>
          </cell>
          <cell r="AT11">
            <v>3.253</v>
          </cell>
          <cell r="AU11">
            <v>1.916</v>
          </cell>
          <cell r="AV11">
            <v>15.342</v>
          </cell>
          <cell r="AW11">
            <v>1.1</v>
          </cell>
          <cell r="AX11">
            <v>7.866</v>
          </cell>
          <cell r="AY11">
            <v>13.234</v>
          </cell>
          <cell r="AZ11">
            <v>6.495</v>
          </cell>
          <cell r="BA11">
            <v>3.437</v>
          </cell>
          <cell r="BB11">
            <v>6.911</v>
          </cell>
          <cell r="BC11">
            <v>5.614</v>
          </cell>
          <cell r="BD11">
            <v>8.1</v>
          </cell>
          <cell r="BE11">
            <v>5.221</v>
          </cell>
        </row>
        <row r="19">
          <cell r="C19">
            <v>0</v>
          </cell>
          <cell r="D19">
            <v>0.041</v>
          </cell>
          <cell r="E19">
            <v>0.041</v>
          </cell>
          <cell r="F19">
            <v>0.709</v>
          </cell>
          <cell r="G19">
            <v>0.012</v>
          </cell>
          <cell r="H19">
            <v>0.912</v>
          </cell>
          <cell r="I19">
            <v>0.365</v>
          </cell>
          <cell r="J19">
            <v>0.242</v>
          </cell>
          <cell r="K19">
            <v>0.012</v>
          </cell>
          <cell r="L19">
            <v>0.071</v>
          </cell>
          <cell r="M19">
            <v>0.021</v>
          </cell>
          <cell r="N19">
            <v>0.159</v>
          </cell>
          <cell r="O19">
            <v>0.427</v>
          </cell>
          <cell r="P19">
            <v>0.055</v>
          </cell>
          <cell r="Q19">
            <v>8.24</v>
          </cell>
          <cell r="R19">
            <v>1.918</v>
          </cell>
          <cell r="S19">
            <v>1.504</v>
          </cell>
          <cell r="T19">
            <v>1.272</v>
          </cell>
          <cell r="U19">
            <v>0.35</v>
          </cell>
          <cell r="V19">
            <v>3.308</v>
          </cell>
          <cell r="W19">
            <v>5.234</v>
          </cell>
          <cell r="X19">
            <v>1.31</v>
          </cell>
          <cell r="Y19">
            <v>1.354</v>
          </cell>
          <cell r="Z19">
            <v>3.364</v>
          </cell>
          <cell r="AA19">
            <v>7.99</v>
          </cell>
          <cell r="AB19">
            <v>3.605</v>
          </cell>
          <cell r="AC19">
            <v>0.137</v>
          </cell>
          <cell r="AD19">
            <v>20.273</v>
          </cell>
          <cell r="AE19">
            <v>8.246</v>
          </cell>
          <cell r="AF19">
            <v>3.76</v>
          </cell>
          <cell r="AG19">
            <v>3.76</v>
          </cell>
          <cell r="AH19">
            <v>0.35</v>
          </cell>
          <cell r="AI19">
            <v>12.302</v>
          </cell>
          <cell r="AJ19">
            <v>0.347</v>
          </cell>
          <cell r="AK19">
            <v>0.133</v>
          </cell>
          <cell r="AL19">
            <v>3.283</v>
          </cell>
          <cell r="AM19">
            <v>0.309</v>
          </cell>
          <cell r="AN19">
            <v>1.386</v>
          </cell>
          <cell r="AO19">
            <v>2.926</v>
          </cell>
          <cell r="AP19">
            <v>0.284</v>
          </cell>
          <cell r="AQ19">
            <v>0.899</v>
          </cell>
          <cell r="AR19">
            <v>0.947</v>
          </cell>
          <cell r="AS19">
            <v>0.149</v>
          </cell>
          <cell r="AT19">
            <v>2.359</v>
          </cell>
          <cell r="AU19">
            <v>8.29</v>
          </cell>
          <cell r="AV19">
            <v>4.776</v>
          </cell>
          <cell r="AW19">
            <v>4.688</v>
          </cell>
          <cell r="AX19">
            <v>1.867</v>
          </cell>
          <cell r="AY19">
            <v>4.268</v>
          </cell>
          <cell r="AZ19">
            <v>1.9</v>
          </cell>
          <cell r="BA19">
            <v>3.476</v>
          </cell>
          <cell r="BB19">
            <v>3.321</v>
          </cell>
          <cell r="BC19">
            <v>0.629</v>
          </cell>
          <cell r="BD19">
            <v>0.905</v>
          </cell>
          <cell r="BE19">
            <v>5.063</v>
          </cell>
        </row>
        <row r="35">
          <cell r="C35">
            <v>3.621</v>
          </cell>
          <cell r="D35">
            <v>3.121</v>
          </cell>
          <cell r="E35">
            <v>3.121</v>
          </cell>
          <cell r="F35">
            <v>0.151</v>
          </cell>
          <cell r="G35">
            <v>2.282</v>
          </cell>
          <cell r="H35">
            <v>0</v>
          </cell>
          <cell r="I35">
            <v>0.284</v>
          </cell>
          <cell r="J35">
            <v>1.364</v>
          </cell>
          <cell r="K35">
            <v>2.5140000000000002</v>
          </cell>
          <cell r="L35">
            <v>10.611999999999998</v>
          </cell>
          <cell r="M35">
            <v>0.42</v>
          </cell>
          <cell r="N35">
            <v>0.67</v>
          </cell>
          <cell r="O35">
            <v>3.355</v>
          </cell>
          <cell r="P35">
            <v>0.02</v>
          </cell>
          <cell r="Q35">
            <v>0.03</v>
          </cell>
          <cell r="R35">
            <v>0</v>
          </cell>
          <cell r="S35">
            <v>0</v>
          </cell>
          <cell r="T35">
            <v>0.391</v>
          </cell>
          <cell r="U35">
            <v>0</v>
          </cell>
          <cell r="V35">
            <v>0</v>
          </cell>
          <cell r="W35">
            <v>7.746</v>
          </cell>
          <cell r="X35">
            <v>8.19</v>
          </cell>
          <cell r="Y35">
            <v>23.765</v>
          </cell>
          <cell r="Z35">
            <v>8.907</v>
          </cell>
          <cell r="AA35">
            <v>2.401</v>
          </cell>
          <cell r="AB35">
            <v>0.099</v>
          </cell>
          <cell r="AC35">
            <v>0</v>
          </cell>
          <cell r="AD35">
            <v>0</v>
          </cell>
          <cell r="AE35">
            <v>0</v>
          </cell>
          <cell r="AF35">
            <v>2.287</v>
          </cell>
          <cell r="AG35">
            <v>2.287</v>
          </cell>
          <cell r="AH35">
            <v>0.929</v>
          </cell>
          <cell r="AI35">
            <v>0</v>
          </cell>
          <cell r="AJ35">
            <v>2.185</v>
          </cell>
          <cell r="AK35">
            <v>0.583</v>
          </cell>
          <cell r="AL35">
            <v>5</v>
          </cell>
          <cell r="AM35">
            <v>1.33</v>
          </cell>
          <cell r="AN35">
            <v>0</v>
          </cell>
          <cell r="AO35">
            <v>0</v>
          </cell>
          <cell r="AP35">
            <v>3.8</v>
          </cell>
          <cell r="AQ35">
            <v>0.8</v>
          </cell>
          <cell r="AR35">
            <v>2.8</v>
          </cell>
          <cell r="AS35">
            <v>1.5</v>
          </cell>
          <cell r="AT35">
            <v>2.824</v>
          </cell>
          <cell r="AU35">
            <v>2.808</v>
          </cell>
          <cell r="AV35">
            <v>2.808</v>
          </cell>
          <cell r="AW35">
            <v>4.459</v>
          </cell>
          <cell r="AX35">
            <v>0</v>
          </cell>
          <cell r="AY35">
            <v>0</v>
          </cell>
          <cell r="AZ35">
            <v>0</v>
          </cell>
          <cell r="BA35">
            <v>0</v>
          </cell>
          <cell r="BB35">
            <v>0.49</v>
          </cell>
          <cell r="BC35">
            <v>0.491</v>
          </cell>
          <cell r="BD35">
            <v>0.751</v>
          </cell>
          <cell r="BE35">
            <v>1.452</v>
          </cell>
        </row>
        <row r="39">
          <cell r="C39">
            <v>0.361</v>
          </cell>
          <cell r="D39">
            <v>0.361</v>
          </cell>
          <cell r="E39">
            <v>0.361</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row>
        <row r="58">
          <cell r="C58">
            <v>19.128</v>
          </cell>
          <cell r="D58">
            <v>13.756</v>
          </cell>
          <cell r="E58">
            <v>17.231</v>
          </cell>
          <cell r="F58">
            <v>24.741</v>
          </cell>
          <cell r="G58">
            <v>25.728</v>
          </cell>
          <cell r="H58">
            <v>23.091</v>
          </cell>
          <cell r="I58">
            <v>28.068</v>
          </cell>
          <cell r="J58">
            <v>29.466</v>
          </cell>
          <cell r="K58">
            <v>29.965</v>
          </cell>
          <cell r="L58">
            <v>27.359</v>
          </cell>
          <cell r="M58">
            <v>33.58</v>
          </cell>
          <cell r="N58">
            <v>29.634</v>
          </cell>
          <cell r="O58">
            <v>24.691</v>
          </cell>
          <cell r="P58">
            <v>32.201</v>
          </cell>
          <cell r="Q58">
            <v>31.675</v>
          </cell>
          <cell r="R58">
            <v>34.764</v>
          </cell>
          <cell r="S58">
            <v>41.378</v>
          </cell>
          <cell r="T58">
            <v>45.114</v>
          </cell>
          <cell r="U58">
            <v>52.718</v>
          </cell>
          <cell r="V58">
            <v>49.13</v>
          </cell>
          <cell r="W58">
            <v>32.195</v>
          </cell>
          <cell r="X58">
            <v>44.806</v>
          </cell>
          <cell r="Y58">
            <v>40.897</v>
          </cell>
          <cell r="Z58">
            <v>46.569</v>
          </cell>
          <cell r="AA58">
            <v>49.115</v>
          </cell>
          <cell r="AB58">
            <v>54.844</v>
          </cell>
          <cell r="AC58">
            <v>61.376</v>
          </cell>
          <cell r="AD58">
            <v>44.114</v>
          </cell>
          <cell r="AE58">
            <v>50.234</v>
          </cell>
          <cell r="AF58">
            <v>39.672</v>
          </cell>
          <cell r="AG58">
            <v>39.672</v>
          </cell>
          <cell r="AH58">
            <v>40.45</v>
          </cell>
          <cell r="AI58">
            <v>28.03</v>
          </cell>
          <cell r="AJ58">
            <v>36.275</v>
          </cell>
          <cell r="AK58">
            <v>39.764</v>
          </cell>
          <cell r="AL58">
            <v>27.815</v>
          </cell>
          <cell r="AM58">
            <v>38.05</v>
          </cell>
          <cell r="AN58">
            <v>45.929</v>
          </cell>
          <cell r="AO58">
            <v>37.695</v>
          </cell>
          <cell r="AP58">
            <v>36.148</v>
          </cell>
          <cell r="AQ58">
            <v>35.81</v>
          </cell>
          <cell r="AR58">
            <v>40.03</v>
          </cell>
          <cell r="AS58">
            <v>37.827999999999996</v>
          </cell>
          <cell r="AT58">
            <v>29.042</v>
          </cell>
          <cell r="AU58">
            <v>27.327</v>
          </cell>
          <cell r="AV58">
            <v>63.208</v>
          </cell>
          <cell r="AW58">
            <v>72.978</v>
          </cell>
          <cell r="AX58">
            <v>52.13</v>
          </cell>
          <cell r="AY58">
            <v>52.417</v>
          </cell>
          <cell r="AZ58">
            <v>68.225</v>
          </cell>
          <cell r="BA58">
            <v>67.619</v>
          </cell>
          <cell r="BB58">
            <v>62.569</v>
          </cell>
          <cell r="BC58">
            <v>65.328</v>
          </cell>
          <cell r="BD58">
            <v>66.421</v>
          </cell>
          <cell r="BE58">
            <v>68.204</v>
          </cell>
        </row>
        <row r="63">
          <cell r="C63">
            <v>18.791</v>
          </cell>
          <cell r="D63">
            <v>18.79</v>
          </cell>
          <cell r="E63">
            <v>18.791</v>
          </cell>
          <cell r="F63">
            <v>17.204</v>
          </cell>
          <cell r="G63">
            <v>20.454</v>
          </cell>
          <cell r="H63">
            <v>26.152</v>
          </cell>
          <cell r="I63">
            <v>26.152</v>
          </cell>
          <cell r="J63">
            <v>36.555</v>
          </cell>
          <cell r="K63">
            <v>36.356</v>
          </cell>
          <cell r="L63">
            <v>36.419</v>
          </cell>
          <cell r="M63">
            <v>36.411</v>
          </cell>
          <cell r="N63">
            <v>36.411</v>
          </cell>
          <cell r="O63">
            <v>37.057</v>
          </cell>
          <cell r="P63">
            <v>37.057</v>
          </cell>
          <cell r="Q63">
            <v>37.057</v>
          </cell>
          <cell r="R63">
            <v>37.154</v>
          </cell>
          <cell r="S63">
            <v>37.141</v>
          </cell>
          <cell r="T63">
            <v>37.141</v>
          </cell>
          <cell r="U63">
            <v>37.187</v>
          </cell>
          <cell r="V63">
            <v>37.296</v>
          </cell>
          <cell r="W63">
            <v>37.363</v>
          </cell>
          <cell r="X63">
            <v>36.1</v>
          </cell>
          <cell r="Y63">
            <v>37.091</v>
          </cell>
          <cell r="Z63">
            <v>37.091</v>
          </cell>
          <cell r="AA63">
            <v>37.468</v>
          </cell>
          <cell r="AB63">
            <v>37.472</v>
          </cell>
          <cell r="AC63">
            <v>55.894</v>
          </cell>
          <cell r="AD63">
            <v>55.232</v>
          </cell>
          <cell r="AE63">
            <v>55.232</v>
          </cell>
          <cell r="AF63">
            <v>58.845</v>
          </cell>
          <cell r="AG63">
            <v>58.845</v>
          </cell>
          <cell r="AH63">
            <v>60.77</v>
          </cell>
          <cell r="AI63">
            <v>60.77</v>
          </cell>
          <cell r="AJ63">
            <v>61.898</v>
          </cell>
          <cell r="AK63">
            <v>61.989</v>
          </cell>
          <cell r="AL63">
            <v>61.999</v>
          </cell>
          <cell r="AM63">
            <v>62.053</v>
          </cell>
          <cell r="AN63">
            <v>71.794</v>
          </cell>
          <cell r="AO63">
            <v>71.885</v>
          </cell>
          <cell r="AP63">
            <v>72.004</v>
          </cell>
          <cell r="AQ63">
            <v>68.934</v>
          </cell>
          <cell r="AR63">
            <v>69.126</v>
          </cell>
          <cell r="AS63">
            <v>69.15</v>
          </cell>
          <cell r="AT63">
            <v>72.891</v>
          </cell>
          <cell r="AU63">
            <v>163.092</v>
          </cell>
          <cell r="AV63">
            <v>138.525</v>
          </cell>
          <cell r="AW63">
            <v>0.827</v>
          </cell>
          <cell r="AX63">
            <v>0.829</v>
          </cell>
          <cell r="AY63">
            <v>0.831</v>
          </cell>
          <cell r="AZ63">
            <v>0.735</v>
          </cell>
          <cell r="BA63">
            <v>0.735</v>
          </cell>
          <cell r="BB63">
            <v>0.675</v>
          </cell>
          <cell r="BC63">
            <v>0.675</v>
          </cell>
          <cell r="BD63">
            <v>0.675</v>
          </cell>
          <cell r="BE63">
            <v>0.675</v>
          </cell>
        </row>
        <row r="96">
          <cell r="C96">
            <v>80.067</v>
          </cell>
          <cell r="D96">
            <v>79.018</v>
          </cell>
          <cell r="E96">
            <v>78.828</v>
          </cell>
          <cell r="F96">
            <v>82.468</v>
          </cell>
          <cell r="G96">
            <v>82.963</v>
          </cell>
          <cell r="H96">
            <v>86.63900000000001</v>
          </cell>
          <cell r="I96">
            <v>86.525</v>
          </cell>
          <cell r="J96">
            <v>85.128</v>
          </cell>
          <cell r="K96">
            <v>84.561</v>
          </cell>
          <cell r="L96">
            <v>83.61000000000001</v>
          </cell>
          <cell r="M96">
            <v>82.51</v>
          </cell>
          <cell r="N96">
            <v>81.72099999999999</v>
          </cell>
          <cell r="O96">
            <v>80.738</v>
          </cell>
          <cell r="P96">
            <v>78.614</v>
          </cell>
          <cell r="Q96">
            <v>77.764</v>
          </cell>
          <cell r="R96">
            <v>76.38</v>
          </cell>
          <cell r="S96">
            <v>76.85600000000001</v>
          </cell>
          <cell r="T96">
            <v>75.595</v>
          </cell>
          <cell r="U96">
            <v>75.15</v>
          </cell>
          <cell r="V96">
            <v>73.676</v>
          </cell>
          <cell r="W96">
            <v>73.045</v>
          </cell>
          <cell r="X96">
            <v>72.029</v>
          </cell>
          <cell r="Y96">
            <v>71.96600000000001</v>
          </cell>
          <cell r="Z96">
            <v>71.972</v>
          </cell>
          <cell r="AA96">
            <v>72.357</v>
          </cell>
          <cell r="AB96">
            <v>71.19200000000001</v>
          </cell>
          <cell r="AC96">
            <v>71.25</v>
          </cell>
          <cell r="AD96">
            <v>70.59899999999999</v>
          </cell>
          <cell r="AE96">
            <v>71.187</v>
          </cell>
          <cell r="AF96">
            <v>77.544</v>
          </cell>
          <cell r="AG96">
            <v>77.544</v>
          </cell>
          <cell r="AH96">
            <v>83.585</v>
          </cell>
          <cell r="AI96">
            <v>84.852</v>
          </cell>
          <cell r="AJ96">
            <v>79.213</v>
          </cell>
          <cell r="AK96">
            <v>79.185</v>
          </cell>
          <cell r="AL96">
            <v>78.929</v>
          </cell>
          <cell r="AM96">
            <v>76.123</v>
          </cell>
          <cell r="AN96">
            <v>75.554</v>
          </cell>
          <cell r="AO96">
            <v>75.727</v>
          </cell>
          <cell r="AP96">
            <v>75.656</v>
          </cell>
          <cell r="AQ96">
            <v>78.748</v>
          </cell>
          <cell r="AR96">
            <v>82.279</v>
          </cell>
          <cell r="AS96">
            <v>85.086</v>
          </cell>
          <cell r="AT96">
            <v>90.025</v>
          </cell>
          <cell r="AU96">
            <v>100.21100000000001</v>
          </cell>
          <cell r="AV96">
            <v>101.486</v>
          </cell>
          <cell r="AW96">
            <v>98.313</v>
          </cell>
          <cell r="AX96">
            <v>101.95</v>
          </cell>
          <cell r="AY96">
            <v>102.333</v>
          </cell>
          <cell r="AZ96">
            <v>101.905</v>
          </cell>
          <cell r="BA96">
            <v>103.882</v>
          </cell>
          <cell r="BB96">
            <v>102.697</v>
          </cell>
          <cell r="BC96">
            <v>108.79100000000001</v>
          </cell>
          <cell r="BD96">
            <v>108.22800000000001</v>
          </cell>
          <cell r="BE96">
            <v>109.44500000000001</v>
          </cell>
        </row>
        <row r="100">
          <cell r="C100">
            <v>5.327</v>
          </cell>
          <cell r="D100">
            <v>5.217</v>
          </cell>
          <cell r="E100">
            <v>5.216</v>
          </cell>
          <cell r="F100">
            <v>5.657</v>
          </cell>
          <cell r="G100">
            <v>5.497</v>
          </cell>
          <cell r="H100">
            <v>4.797</v>
          </cell>
          <cell r="I100">
            <v>4.663</v>
          </cell>
          <cell r="J100">
            <v>4.545</v>
          </cell>
          <cell r="K100">
            <v>4.137</v>
          </cell>
          <cell r="L100">
            <v>3.992</v>
          </cell>
          <cell r="M100">
            <v>3.861</v>
          </cell>
          <cell r="N100">
            <v>6.803</v>
          </cell>
          <cell r="O100">
            <v>6.541</v>
          </cell>
          <cell r="P100">
            <v>6.565</v>
          </cell>
          <cell r="Q100">
            <v>6.278</v>
          </cell>
          <cell r="R100">
            <v>6.125</v>
          </cell>
          <cell r="S100">
            <v>5.65</v>
          </cell>
          <cell r="T100">
            <v>5.258</v>
          </cell>
          <cell r="U100">
            <v>5.14</v>
          </cell>
          <cell r="V100">
            <v>5.125</v>
          </cell>
          <cell r="W100">
            <v>4.827</v>
          </cell>
          <cell r="X100">
            <v>4.543</v>
          </cell>
          <cell r="Y100">
            <v>3.699</v>
          </cell>
          <cell r="Z100">
            <v>3.976</v>
          </cell>
          <cell r="AA100">
            <v>3.718</v>
          </cell>
          <cell r="AB100">
            <v>3.493</v>
          </cell>
          <cell r="AC100">
            <v>3.517</v>
          </cell>
          <cell r="AD100">
            <v>3.844</v>
          </cell>
          <cell r="AE100">
            <v>3.788</v>
          </cell>
          <cell r="AF100">
            <v>3.858</v>
          </cell>
          <cell r="AG100">
            <v>3.858</v>
          </cell>
          <cell r="AH100">
            <v>3.817</v>
          </cell>
          <cell r="AI100">
            <v>4.295</v>
          </cell>
          <cell r="AJ100">
            <v>4.621</v>
          </cell>
          <cell r="AK100">
            <v>4.825</v>
          </cell>
          <cell r="AL100">
            <v>5.201</v>
          </cell>
          <cell r="AM100">
            <v>5.479</v>
          </cell>
          <cell r="AN100">
            <v>6.027</v>
          </cell>
          <cell r="AO100">
            <v>6.755</v>
          </cell>
          <cell r="AP100">
            <v>6.744</v>
          </cell>
          <cell r="AQ100">
            <v>6.374</v>
          </cell>
          <cell r="AR100">
            <v>6.858</v>
          </cell>
          <cell r="AS100">
            <v>6.983</v>
          </cell>
          <cell r="AT100">
            <v>6.955</v>
          </cell>
          <cell r="AU100">
            <v>7.081</v>
          </cell>
          <cell r="AV100">
            <v>6.724</v>
          </cell>
          <cell r="AW100">
            <v>6.903</v>
          </cell>
          <cell r="AX100">
            <v>7.670999999999999</v>
          </cell>
          <cell r="AY100">
            <v>7.481</v>
          </cell>
          <cell r="AZ100">
            <v>8.917</v>
          </cell>
          <cell r="BA100">
            <v>10.748999999999999</v>
          </cell>
          <cell r="BB100">
            <v>12.605</v>
          </cell>
          <cell r="BC100">
            <v>10.841000000000001</v>
          </cell>
          <cell r="BD100">
            <v>10.931</v>
          </cell>
          <cell r="BE100">
            <v>10.859</v>
          </cell>
        </row>
        <row r="212">
          <cell r="C212">
            <v>48.549</v>
          </cell>
          <cell r="D212">
            <v>47.882</v>
          </cell>
          <cell r="E212">
            <v>46.79</v>
          </cell>
          <cell r="F212">
            <v>43.402</v>
          </cell>
          <cell r="G212">
            <v>43.399</v>
          </cell>
          <cell r="H212">
            <v>46.088</v>
          </cell>
          <cell r="I212">
            <v>48.947</v>
          </cell>
          <cell r="J212">
            <v>49.853</v>
          </cell>
          <cell r="K212">
            <v>47.863</v>
          </cell>
          <cell r="L212">
            <v>49.431</v>
          </cell>
          <cell r="M212">
            <v>49.762</v>
          </cell>
          <cell r="N212">
            <v>49.095</v>
          </cell>
          <cell r="O212">
            <v>48.942</v>
          </cell>
          <cell r="P212">
            <v>49.199</v>
          </cell>
          <cell r="Q212">
            <v>49.465</v>
          </cell>
          <cell r="R212">
            <v>60.185</v>
          </cell>
          <cell r="S212">
            <v>60.202</v>
          </cell>
          <cell r="T212">
            <v>60.621</v>
          </cell>
          <cell r="U212">
            <v>60.67</v>
          </cell>
          <cell r="V212">
            <v>62.268</v>
          </cell>
          <cell r="W212">
            <v>60.348</v>
          </cell>
          <cell r="X212">
            <v>67.123</v>
          </cell>
          <cell r="Y212">
            <v>59.46</v>
          </cell>
          <cell r="Z212">
            <v>57.016</v>
          </cell>
          <cell r="AA212">
            <v>56.443</v>
          </cell>
          <cell r="AB212">
            <v>56.971</v>
          </cell>
          <cell r="AC212">
            <v>60.119</v>
          </cell>
          <cell r="AD212">
            <v>60.881</v>
          </cell>
          <cell r="AE212">
            <v>60.014</v>
          </cell>
          <cell r="AF212">
            <v>62.79</v>
          </cell>
          <cell r="AG212">
            <v>62.79</v>
          </cell>
          <cell r="AH212">
            <v>64.531</v>
          </cell>
          <cell r="AI212">
            <v>61.341</v>
          </cell>
          <cell r="AJ212">
            <v>60.571</v>
          </cell>
          <cell r="AK212">
            <v>59.849</v>
          </cell>
          <cell r="AL212">
            <v>60.388</v>
          </cell>
          <cell r="AM212">
            <v>59.592</v>
          </cell>
          <cell r="AN212">
            <v>65.461</v>
          </cell>
          <cell r="AO212">
            <v>65.496</v>
          </cell>
          <cell r="AP212">
            <v>65.571</v>
          </cell>
          <cell r="AQ212">
            <v>64.911</v>
          </cell>
          <cell r="AR212">
            <v>65.036</v>
          </cell>
          <cell r="AS212">
            <v>65.34</v>
          </cell>
          <cell r="AT212">
            <v>68.587</v>
          </cell>
          <cell r="AU212">
            <v>71.318</v>
          </cell>
          <cell r="AV212">
            <v>71.834</v>
          </cell>
          <cell r="AW212">
            <v>2.571</v>
          </cell>
          <cell r="AX212">
            <v>4.06</v>
          </cell>
          <cell r="AY212">
            <v>5.114</v>
          </cell>
          <cell r="AZ212">
            <v>5.168</v>
          </cell>
          <cell r="BA212">
            <v>4.655</v>
          </cell>
          <cell r="BB212">
            <v>4.653</v>
          </cell>
          <cell r="BC212">
            <v>5.348</v>
          </cell>
          <cell r="BD212">
            <v>4.653</v>
          </cell>
          <cell r="BE212">
            <v>4.171</v>
          </cell>
        </row>
        <row r="239">
          <cell r="C239">
            <v>3.469</v>
          </cell>
          <cell r="D239">
            <v>3.441</v>
          </cell>
          <cell r="E239">
            <v>3.42</v>
          </cell>
          <cell r="F239">
            <v>3.395</v>
          </cell>
          <cell r="G239">
            <v>3.373</v>
          </cell>
          <cell r="H239">
            <v>3.402</v>
          </cell>
          <cell r="I239">
            <v>3.581</v>
          </cell>
          <cell r="J239">
            <v>3.547</v>
          </cell>
          <cell r="K239">
            <v>3.634</v>
          </cell>
          <cell r="L239">
            <v>3.62</v>
          </cell>
          <cell r="M239">
            <v>3.653</v>
          </cell>
          <cell r="N239">
            <v>3.652</v>
          </cell>
          <cell r="O239">
            <v>3.688</v>
          </cell>
          <cell r="P239">
            <v>3.62</v>
          </cell>
          <cell r="Q239">
            <v>3.608</v>
          </cell>
          <cell r="R239">
            <v>3.714</v>
          </cell>
          <cell r="S239">
            <v>3.678</v>
          </cell>
          <cell r="T239">
            <v>3.638</v>
          </cell>
          <cell r="U239">
            <v>3.692</v>
          </cell>
          <cell r="V239">
            <v>3.646</v>
          </cell>
          <cell r="W239">
            <v>3.622</v>
          </cell>
          <cell r="X239">
            <v>3.577</v>
          </cell>
          <cell r="Y239">
            <v>3.541</v>
          </cell>
          <cell r="Z239">
            <v>3.585</v>
          </cell>
          <cell r="AA239">
            <v>3.53</v>
          </cell>
          <cell r="AB239">
            <v>3.585</v>
          </cell>
          <cell r="AC239">
            <v>3.269</v>
          </cell>
          <cell r="AD239">
            <v>3.24</v>
          </cell>
          <cell r="AE239">
            <v>3.201</v>
          </cell>
          <cell r="AF239">
            <v>1.454</v>
          </cell>
          <cell r="AG239">
            <v>1.454</v>
          </cell>
          <cell r="AH239">
            <v>1.45</v>
          </cell>
          <cell r="AI239">
            <v>1.383</v>
          </cell>
          <cell r="AJ239">
            <v>1.42</v>
          </cell>
          <cell r="AK239">
            <v>1.378</v>
          </cell>
          <cell r="AL239">
            <v>1.353</v>
          </cell>
          <cell r="AM239">
            <v>1.341</v>
          </cell>
          <cell r="AN239">
            <v>1.305</v>
          </cell>
          <cell r="AO239">
            <v>1.417</v>
          </cell>
          <cell r="AP239">
            <v>1.407</v>
          </cell>
          <cell r="AQ239">
            <v>1.346</v>
          </cell>
          <cell r="AR239">
            <v>1.463</v>
          </cell>
          <cell r="AS239">
            <v>1.397</v>
          </cell>
          <cell r="AT239">
            <v>1.379</v>
          </cell>
          <cell r="AU239">
            <v>1.519</v>
          </cell>
          <cell r="AV239">
            <v>1.406</v>
          </cell>
          <cell r="AW239">
            <v>2.17</v>
          </cell>
          <cell r="AX239">
            <v>0.628</v>
          </cell>
          <cell r="AY239">
            <v>0.674</v>
          </cell>
          <cell r="AZ239">
            <v>0.654</v>
          </cell>
          <cell r="BA239">
            <v>0.639</v>
          </cell>
          <cell r="BB239">
            <v>0.625</v>
          </cell>
          <cell r="BC239">
            <v>0.606</v>
          </cell>
          <cell r="BD239">
            <v>0.588</v>
          </cell>
          <cell r="BE239">
            <v>0.643</v>
          </cell>
        </row>
        <row r="273">
          <cell r="C273">
            <v>53.624</v>
          </cell>
          <cell r="D273">
            <v>55.324</v>
          </cell>
          <cell r="E273">
            <v>59.23</v>
          </cell>
          <cell r="F273">
            <v>67.954</v>
          </cell>
          <cell r="G273">
            <v>68.979</v>
          </cell>
          <cell r="H273">
            <v>65.938</v>
          </cell>
          <cell r="I273">
            <v>72.854</v>
          </cell>
          <cell r="J273">
            <v>77.268</v>
          </cell>
          <cell r="K273">
            <v>75.977</v>
          </cell>
          <cell r="L273">
            <v>80.431</v>
          </cell>
          <cell r="M273">
            <v>75.423</v>
          </cell>
          <cell r="N273">
            <v>76.9</v>
          </cell>
          <cell r="O273">
            <v>69.768</v>
          </cell>
          <cell r="P273">
            <v>69.187</v>
          </cell>
          <cell r="Q273">
            <v>68.119</v>
          </cell>
          <cell r="R273">
            <v>69.166</v>
          </cell>
          <cell r="S273">
            <v>74.589</v>
          </cell>
          <cell r="T273">
            <v>74.106</v>
          </cell>
          <cell r="U273">
            <v>72.212</v>
          </cell>
          <cell r="V273">
            <v>75.251</v>
          </cell>
          <cell r="W273">
            <v>74.084</v>
          </cell>
          <cell r="X273">
            <v>74.98</v>
          </cell>
          <cell r="Y273">
            <v>78.887</v>
          </cell>
          <cell r="Z273">
            <v>77.804</v>
          </cell>
          <cell r="AA273">
            <v>77.788</v>
          </cell>
          <cell r="AB273">
            <v>75.759</v>
          </cell>
          <cell r="AC273">
            <v>75.796</v>
          </cell>
          <cell r="AD273">
            <v>76.364</v>
          </cell>
          <cell r="AE273">
            <v>75.601</v>
          </cell>
          <cell r="AF273">
            <v>75.549</v>
          </cell>
          <cell r="AG273">
            <v>75.549</v>
          </cell>
          <cell r="AH273">
            <v>76.143</v>
          </cell>
          <cell r="AI273">
            <v>79.776</v>
          </cell>
          <cell r="AJ273">
            <v>74.303</v>
          </cell>
          <cell r="AK273">
            <v>75.228</v>
          </cell>
          <cell r="AL273">
            <v>77.72</v>
          </cell>
          <cell r="AM273">
            <v>88.735</v>
          </cell>
          <cell r="AN273">
            <v>91.23</v>
          </cell>
          <cell r="AO273">
            <v>89.42</v>
          </cell>
          <cell r="AP273">
            <v>85.942</v>
          </cell>
          <cell r="AQ273">
            <v>84.696</v>
          </cell>
          <cell r="AR273">
            <v>92.208</v>
          </cell>
          <cell r="AS273">
            <v>90.509</v>
          </cell>
          <cell r="AT273">
            <v>88.787</v>
          </cell>
          <cell r="AU273">
            <v>92.823</v>
          </cell>
          <cell r="AV273">
            <v>110.373</v>
          </cell>
          <cell r="AW273">
            <v>105.815</v>
          </cell>
          <cell r="AX273">
            <v>95.323</v>
          </cell>
          <cell r="AY273">
            <v>96.776</v>
          </cell>
          <cell r="AZ273">
            <v>99.161</v>
          </cell>
          <cell r="BA273">
            <v>102.717</v>
          </cell>
          <cell r="BB273">
            <v>104.978</v>
          </cell>
          <cell r="BC273">
            <v>105.296</v>
          </cell>
          <cell r="BD273">
            <v>107.596</v>
          </cell>
          <cell r="BE273">
            <v>107.793</v>
          </cell>
        </row>
        <row r="388">
          <cell r="C388">
            <v>0.675</v>
          </cell>
          <cell r="D388">
            <v>0.314</v>
          </cell>
          <cell r="E388">
            <v>0.314</v>
          </cell>
          <cell r="F388">
            <v>0.32</v>
          </cell>
          <cell r="G388">
            <v>5.339</v>
          </cell>
          <cell r="H388">
            <v>4.394</v>
          </cell>
          <cell r="I388">
            <v>5.496</v>
          </cell>
          <cell r="J388">
            <v>1.237</v>
          </cell>
          <cell r="K388">
            <v>2.426</v>
          </cell>
          <cell r="L388">
            <v>1.274</v>
          </cell>
          <cell r="M388">
            <v>0.011</v>
          </cell>
          <cell r="N388">
            <v>2.145</v>
          </cell>
          <cell r="O388">
            <v>0.029</v>
          </cell>
          <cell r="P388">
            <v>0.811</v>
          </cell>
          <cell r="Q388">
            <v>2.583</v>
          </cell>
          <cell r="R388">
            <v>0</v>
          </cell>
          <cell r="S388">
            <v>0.973</v>
          </cell>
          <cell r="T388">
            <v>1.481</v>
          </cell>
          <cell r="U388">
            <v>2.065</v>
          </cell>
          <cell r="V388">
            <v>1.637</v>
          </cell>
          <cell r="W388">
            <v>1.107</v>
          </cell>
          <cell r="X388">
            <v>0.012</v>
          </cell>
          <cell r="Y388">
            <v>2.235</v>
          </cell>
          <cell r="Z388">
            <v>0.065</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0.553</v>
          </cell>
          <cell r="AU388">
            <v>1.274</v>
          </cell>
          <cell r="AV388">
            <v>1.828</v>
          </cell>
          <cell r="AW388">
            <v>2.836</v>
          </cell>
          <cell r="AX388">
            <v>1.727</v>
          </cell>
          <cell r="AY388">
            <v>1.946</v>
          </cell>
          <cell r="AZ388">
            <v>1.055</v>
          </cell>
          <cell r="BA388">
            <v>0.48</v>
          </cell>
          <cell r="BB388">
            <v>0</v>
          </cell>
          <cell r="BC388">
            <v>0</v>
          </cell>
          <cell r="BD388">
            <v>0</v>
          </cell>
          <cell r="BE388">
            <v>0</v>
          </cell>
        </row>
        <row r="480">
          <cell r="C480">
            <v>11.87</v>
          </cell>
          <cell r="D480">
            <v>11.551</v>
          </cell>
          <cell r="E480">
            <v>9.953</v>
          </cell>
          <cell r="F480">
            <v>8.862</v>
          </cell>
          <cell r="G480">
            <v>8.706</v>
          </cell>
          <cell r="H480">
            <v>14.36</v>
          </cell>
          <cell r="I480">
            <v>13.26</v>
          </cell>
          <cell r="J480">
            <v>13.202</v>
          </cell>
          <cell r="K480">
            <v>10.13</v>
          </cell>
          <cell r="L480">
            <v>11.707</v>
          </cell>
          <cell r="M480">
            <v>10.696</v>
          </cell>
          <cell r="N480">
            <v>10.108</v>
          </cell>
          <cell r="O480">
            <v>10.357</v>
          </cell>
          <cell r="P480">
            <v>10.81</v>
          </cell>
          <cell r="Q480">
            <v>13.34</v>
          </cell>
          <cell r="R480">
            <v>12.838</v>
          </cell>
          <cell r="S480">
            <v>12.543</v>
          </cell>
          <cell r="T480">
            <v>12.412</v>
          </cell>
          <cell r="U480">
            <v>14.612</v>
          </cell>
          <cell r="V480">
            <v>17.436</v>
          </cell>
          <cell r="W480">
            <v>15.408</v>
          </cell>
          <cell r="X480">
            <v>13.324</v>
          </cell>
          <cell r="Y480">
            <v>12.825</v>
          </cell>
          <cell r="Z480">
            <v>10.481</v>
          </cell>
          <cell r="AA480">
            <v>10.506</v>
          </cell>
          <cell r="AB480">
            <v>10.699</v>
          </cell>
          <cell r="AC480">
            <v>13.868</v>
          </cell>
          <cell r="AD480">
            <v>15.638</v>
          </cell>
          <cell r="AE480">
            <v>11.392</v>
          </cell>
          <cell r="AF480">
            <v>12.265</v>
          </cell>
          <cell r="AG480">
            <v>12.265</v>
          </cell>
          <cell r="AH480">
            <v>14.983</v>
          </cell>
          <cell r="AI480">
            <v>9.132</v>
          </cell>
          <cell r="AJ480">
            <v>9.111</v>
          </cell>
          <cell r="AK480">
            <v>8.812</v>
          </cell>
          <cell r="AL480">
            <v>8.525</v>
          </cell>
          <cell r="AM480">
            <v>9.472</v>
          </cell>
          <cell r="AN480">
            <v>10.509</v>
          </cell>
          <cell r="AO480">
            <v>10.783</v>
          </cell>
          <cell r="AP480">
            <v>10.675</v>
          </cell>
          <cell r="AQ480">
            <v>11.128</v>
          </cell>
          <cell r="AR480">
            <v>9.965</v>
          </cell>
          <cell r="AS480">
            <v>10.67</v>
          </cell>
          <cell r="AT480">
            <v>11.275</v>
          </cell>
          <cell r="AU480">
            <v>12.021</v>
          </cell>
          <cell r="AV480">
            <v>12.289</v>
          </cell>
          <cell r="AW480">
            <v>8.565</v>
          </cell>
          <cell r="AX480">
            <v>9.655</v>
          </cell>
          <cell r="AY480">
            <v>9.449</v>
          </cell>
          <cell r="AZ480">
            <v>9.451</v>
          </cell>
          <cell r="BA480">
            <v>9.922</v>
          </cell>
          <cell r="BB480">
            <v>10.907</v>
          </cell>
          <cell r="BC480">
            <v>11.73</v>
          </cell>
          <cell r="BD480">
            <v>11.77</v>
          </cell>
          <cell r="BE480">
            <v>12.017</v>
          </cell>
        </row>
        <row r="546">
          <cell r="C546">
            <v>5.56</v>
          </cell>
          <cell r="D546">
            <v>5.56</v>
          </cell>
          <cell r="E546">
            <v>5.56</v>
          </cell>
          <cell r="F546">
            <v>5.56</v>
          </cell>
          <cell r="G546">
            <v>5.56</v>
          </cell>
          <cell r="H546">
            <v>5.56</v>
          </cell>
          <cell r="I546">
            <v>5.56</v>
          </cell>
          <cell r="J546">
            <v>5.56</v>
          </cell>
          <cell r="K546">
            <v>5.56</v>
          </cell>
          <cell r="L546">
            <v>5.56</v>
          </cell>
          <cell r="M546">
            <v>5.56</v>
          </cell>
          <cell r="N546">
            <v>5.56</v>
          </cell>
          <cell r="O546">
            <v>5.56</v>
          </cell>
          <cell r="P546">
            <v>5.56</v>
          </cell>
          <cell r="Q546">
            <v>5.56</v>
          </cell>
          <cell r="R546">
            <v>5.56</v>
          </cell>
          <cell r="S546">
            <v>5.56</v>
          </cell>
          <cell r="T546">
            <v>5.56</v>
          </cell>
          <cell r="U546">
            <v>5.56</v>
          </cell>
          <cell r="V546">
            <v>5.56</v>
          </cell>
          <cell r="W546">
            <v>5.56</v>
          </cell>
          <cell r="X546">
            <v>5.56</v>
          </cell>
          <cell r="Y546">
            <v>5.56</v>
          </cell>
          <cell r="Z546">
            <v>5.56</v>
          </cell>
          <cell r="AA546">
            <v>5.56</v>
          </cell>
          <cell r="AB546">
            <v>5.56</v>
          </cell>
          <cell r="AC546">
            <v>5.56</v>
          </cell>
          <cell r="AD546">
            <v>5.56</v>
          </cell>
          <cell r="AE546">
            <v>5.56</v>
          </cell>
          <cell r="AF546">
            <v>5.56</v>
          </cell>
          <cell r="AG546">
            <v>5.56</v>
          </cell>
          <cell r="AH546">
            <v>5.56</v>
          </cell>
          <cell r="AI546">
            <v>5.56</v>
          </cell>
          <cell r="AJ546">
            <v>5.56</v>
          </cell>
          <cell r="AK546">
            <v>5.56</v>
          </cell>
          <cell r="AL546">
            <v>5.56</v>
          </cell>
          <cell r="AM546">
            <v>5.56</v>
          </cell>
          <cell r="AN546">
            <v>5.56</v>
          </cell>
          <cell r="AO546">
            <v>5.56</v>
          </cell>
          <cell r="AP546">
            <v>5.56</v>
          </cell>
          <cell r="AQ546">
            <v>5.56</v>
          </cell>
          <cell r="AR546">
            <v>5.56</v>
          </cell>
          <cell r="AS546">
            <v>5.56</v>
          </cell>
          <cell r="AT546">
            <v>5.56</v>
          </cell>
          <cell r="AU546">
            <v>5.56</v>
          </cell>
          <cell r="AV546">
            <v>5.56</v>
          </cell>
          <cell r="AW546">
            <v>20.348</v>
          </cell>
          <cell r="AX546">
            <v>22.848</v>
          </cell>
          <cell r="AY546">
            <v>23.448</v>
          </cell>
          <cell r="AZ546">
            <v>23.448</v>
          </cell>
          <cell r="BA546">
            <v>23.448</v>
          </cell>
          <cell r="BB546">
            <v>23.448</v>
          </cell>
          <cell r="BC546">
            <v>23.448</v>
          </cell>
          <cell r="BD546">
            <v>24.948</v>
          </cell>
          <cell r="BE546">
            <v>24.948</v>
          </cell>
        </row>
        <row r="550">
          <cell r="C550">
            <v>38.614</v>
          </cell>
          <cell r="D550">
            <v>39.223</v>
          </cell>
          <cell r="E550">
            <v>39.564</v>
          </cell>
          <cell r="F550">
            <v>27.373</v>
          </cell>
          <cell r="G550">
            <v>27.948</v>
          </cell>
          <cell r="H550">
            <v>31.466</v>
          </cell>
          <cell r="I550">
            <v>33.551</v>
          </cell>
          <cell r="J550">
            <v>24.146</v>
          </cell>
          <cell r="K550">
            <v>24.197</v>
          </cell>
          <cell r="L550">
            <v>24.837</v>
          </cell>
          <cell r="M550">
            <v>25.017</v>
          </cell>
          <cell r="N550">
            <v>25.44</v>
          </cell>
          <cell r="O550">
            <v>25.507</v>
          </cell>
          <cell r="P550">
            <v>25.74</v>
          </cell>
          <cell r="Q550">
            <v>25.933</v>
          </cell>
          <cell r="R550">
            <v>28.324</v>
          </cell>
          <cell r="S550">
            <v>28.867</v>
          </cell>
          <cell r="T550">
            <v>31.3</v>
          </cell>
          <cell r="U550">
            <v>28.144</v>
          </cell>
          <cell r="V550">
            <v>25.94</v>
          </cell>
          <cell r="W550">
            <v>26.085</v>
          </cell>
          <cell r="X550">
            <v>28.601</v>
          </cell>
          <cell r="Y550">
            <v>24.427</v>
          </cell>
          <cell r="Z550">
            <v>23.446</v>
          </cell>
          <cell r="AA550">
            <v>23.797</v>
          </cell>
          <cell r="AB550">
            <v>24.281</v>
          </cell>
          <cell r="AC550">
            <v>62.756</v>
          </cell>
          <cell r="AD550">
            <v>63.059</v>
          </cell>
          <cell r="AE550">
            <v>63.65</v>
          </cell>
          <cell r="AF550">
            <v>65.848</v>
          </cell>
          <cell r="AG550">
            <v>65.848</v>
          </cell>
          <cell r="AH550">
            <v>68.882</v>
          </cell>
          <cell r="AI550">
            <v>69.595</v>
          </cell>
          <cell r="AJ550">
            <v>70.387</v>
          </cell>
          <cell r="AK550">
            <v>70.929</v>
          </cell>
          <cell r="AL550">
            <v>71.317</v>
          </cell>
          <cell r="AM550">
            <v>71.33</v>
          </cell>
          <cell r="AN550">
            <v>81.043</v>
          </cell>
          <cell r="AO550">
            <v>81.791</v>
          </cell>
          <cell r="AP550">
            <v>82.515</v>
          </cell>
          <cell r="AQ550">
            <v>82.889</v>
          </cell>
          <cell r="AR550">
            <v>83.646</v>
          </cell>
          <cell r="AS550">
            <v>83.851</v>
          </cell>
          <cell r="AT550">
            <v>90.23</v>
          </cell>
          <cell r="AU550">
            <v>178.223</v>
          </cell>
          <cell r="AV550">
            <v>178.633</v>
          </cell>
          <cell r="AW550">
            <v>13.088</v>
          </cell>
          <cell r="AX550">
            <v>12.173</v>
          </cell>
          <cell r="AY550">
            <v>12.942</v>
          </cell>
          <cell r="AZ550">
            <v>13.863</v>
          </cell>
          <cell r="BA550">
            <v>14.213</v>
          </cell>
          <cell r="BB550">
            <v>14.906</v>
          </cell>
          <cell r="BC550">
            <v>15.635</v>
          </cell>
          <cell r="BD550">
            <v>17.699</v>
          </cell>
          <cell r="BE550">
            <v>18.492</v>
          </cell>
        </row>
        <row r="553">
          <cell r="C553">
            <v>31.362</v>
          </cell>
          <cell r="D553">
            <v>31.362</v>
          </cell>
          <cell r="E553">
            <v>31.362</v>
          </cell>
          <cell r="F553">
            <v>31.362</v>
          </cell>
          <cell r="G553">
            <v>31.362</v>
          </cell>
          <cell r="H553">
            <v>32.026</v>
          </cell>
          <cell r="I553">
            <v>32.026</v>
          </cell>
          <cell r="J553">
            <v>53.974</v>
          </cell>
          <cell r="K553">
            <v>53.63</v>
          </cell>
          <cell r="L553">
            <v>53.63</v>
          </cell>
          <cell r="M553">
            <v>53.63</v>
          </cell>
          <cell r="N553">
            <v>53.631</v>
          </cell>
          <cell r="O553">
            <v>53.63</v>
          </cell>
          <cell r="P553">
            <v>53.63</v>
          </cell>
          <cell r="Q553">
            <v>53.63</v>
          </cell>
          <cell r="R553">
            <v>62.673</v>
          </cell>
          <cell r="S553">
            <v>62.673</v>
          </cell>
          <cell r="T553">
            <v>62.673</v>
          </cell>
          <cell r="U553">
            <v>62.673</v>
          </cell>
          <cell r="V553">
            <v>64.099</v>
          </cell>
          <cell r="W553">
            <v>64.099</v>
          </cell>
          <cell r="X553">
            <v>64.099</v>
          </cell>
          <cell r="Y553">
            <v>64.099</v>
          </cell>
          <cell r="Z553">
            <v>64.099</v>
          </cell>
          <cell r="AA553">
            <v>64.099</v>
          </cell>
          <cell r="AB553">
            <v>64.099</v>
          </cell>
          <cell r="AC553">
            <v>46.178</v>
          </cell>
          <cell r="AD553">
            <v>46.178</v>
          </cell>
          <cell r="AE553">
            <v>46.178</v>
          </cell>
          <cell r="AF553">
            <v>47.14</v>
          </cell>
          <cell r="AG553">
            <v>47.14</v>
          </cell>
          <cell r="AH553">
            <v>47.14</v>
          </cell>
          <cell r="AI553">
            <v>47.14</v>
          </cell>
          <cell r="AJ553">
            <v>47.14</v>
          </cell>
          <cell r="AK553">
            <v>47.14</v>
          </cell>
          <cell r="AL553">
            <v>47.14</v>
          </cell>
          <cell r="AM553">
            <v>47.14</v>
          </cell>
          <cell r="AN553">
            <v>52.727</v>
          </cell>
          <cell r="AO553">
            <v>52.727</v>
          </cell>
          <cell r="AP553">
            <v>52.727</v>
          </cell>
          <cell r="AQ553">
            <v>52.727</v>
          </cell>
          <cell r="AR553">
            <v>52.727</v>
          </cell>
          <cell r="AS553">
            <v>52.727</v>
          </cell>
          <cell r="AT553">
            <v>52.727</v>
          </cell>
          <cell r="AU553">
            <v>55.769</v>
          </cell>
          <cell r="AV553">
            <v>55.769</v>
          </cell>
          <cell r="AW553">
            <v>1.305</v>
          </cell>
          <cell r="AX553">
            <v>1.305</v>
          </cell>
          <cell r="AY553">
            <v>1.305</v>
          </cell>
          <cell r="AZ553">
            <v>1.305</v>
          </cell>
          <cell r="BA553">
            <v>1.305</v>
          </cell>
          <cell r="BB553">
            <v>1.305</v>
          </cell>
          <cell r="BC553">
            <v>1.305</v>
          </cell>
          <cell r="BD553">
            <v>0</v>
          </cell>
          <cell r="BE553">
            <v>0</v>
          </cell>
        </row>
        <row r="709">
          <cell r="C709">
            <v>14.835</v>
          </cell>
          <cell r="D709">
            <v>13.328</v>
          </cell>
          <cell r="E709">
            <v>11.733</v>
          </cell>
          <cell r="F709">
            <v>19.392</v>
          </cell>
          <cell r="G709">
            <v>20.695</v>
          </cell>
          <cell r="H709">
            <v>22.206</v>
          </cell>
          <cell r="I709">
            <v>19.852999999999998</v>
          </cell>
          <cell r="J709">
            <v>17.704</v>
          </cell>
          <cell r="K709">
            <v>17.631</v>
          </cell>
          <cell r="L709">
            <v>18.305</v>
          </cell>
          <cell r="M709">
            <v>19.689</v>
          </cell>
          <cell r="N709">
            <v>19.121</v>
          </cell>
          <cell r="O709">
            <v>22.665</v>
          </cell>
          <cell r="P709">
            <v>17.823</v>
          </cell>
          <cell r="Q709">
            <v>15.428999999999998</v>
          </cell>
          <cell r="R709">
            <v>14.636999999999999</v>
          </cell>
          <cell r="S709">
            <v>14.831999999999997</v>
          </cell>
          <cell r="T709">
            <v>12.643</v>
          </cell>
          <cell r="U709">
            <v>12.568</v>
          </cell>
          <cell r="V709">
            <v>13.77</v>
          </cell>
          <cell r="W709">
            <v>14.58</v>
          </cell>
          <cell r="X709">
            <v>12.629000000000001</v>
          </cell>
          <cell r="Y709">
            <v>12.483</v>
          </cell>
          <cell r="Z709">
            <v>12.229</v>
          </cell>
          <cell r="AA709">
            <v>12.654</v>
          </cell>
          <cell r="AB709">
            <v>9.39</v>
          </cell>
          <cell r="AC709">
            <v>8.931000000000001</v>
          </cell>
          <cell r="AD709">
            <v>9.36</v>
          </cell>
          <cell r="AE709">
            <v>7.871</v>
          </cell>
          <cell r="AF709">
            <v>9.004</v>
          </cell>
          <cell r="AG709">
            <v>9.004</v>
          </cell>
          <cell r="AH709">
            <v>9.52</v>
          </cell>
          <cell r="AI709">
            <v>7.351</v>
          </cell>
          <cell r="AJ709">
            <v>10.376999999999999</v>
          </cell>
          <cell r="AK709">
            <v>10.530000000000001</v>
          </cell>
          <cell r="AL709">
            <v>10.661</v>
          </cell>
          <cell r="AM709">
            <v>10.187999999999999</v>
          </cell>
          <cell r="AN709">
            <v>7.146</v>
          </cell>
          <cell r="AO709">
            <v>6.743</v>
          </cell>
          <cell r="AP709">
            <v>7.561999999999999</v>
          </cell>
          <cell r="AQ709">
            <v>5.9110000000000005</v>
          </cell>
          <cell r="AR709">
            <v>9.281</v>
          </cell>
          <cell r="AS709">
            <v>9.403</v>
          </cell>
          <cell r="AT709">
            <v>15.203</v>
          </cell>
          <cell r="AU709">
            <v>12.713000000000001</v>
          </cell>
          <cell r="AV709">
            <v>12.195</v>
          </cell>
          <cell r="AW709">
            <v>15.644000000000002</v>
          </cell>
          <cell r="AX709">
            <v>12.285</v>
          </cell>
          <cell r="AY709">
            <v>13.865</v>
          </cell>
          <cell r="AZ709">
            <v>11.097</v>
          </cell>
          <cell r="BA709">
            <v>8.174</v>
          </cell>
          <cell r="BB709">
            <v>9.904</v>
          </cell>
          <cell r="BC709">
            <v>10.904</v>
          </cell>
          <cell r="BD709">
            <v>8.915</v>
          </cell>
          <cell r="BE709">
            <v>7.883</v>
          </cell>
        </row>
        <row r="710">
          <cell r="C710">
            <v>22.773000000000003</v>
          </cell>
          <cell r="D710">
            <v>16.789</v>
          </cell>
          <cell r="E710">
            <v>19.796999999999997</v>
          </cell>
          <cell r="F710">
            <v>18.054000000000002</v>
          </cell>
          <cell r="G710">
            <v>17.295</v>
          </cell>
          <cell r="H710">
            <v>17.307000000000002</v>
          </cell>
          <cell r="I710">
            <v>16.89</v>
          </cell>
          <cell r="J710">
            <v>18.518</v>
          </cell>
          <cell r="K710">
            <v>20.402</v>
          </cell>
          <cell r="L710">
            <v>21.136</v>
          </cell>
          <cell r="M710">
            <v>22.939</v>
          </cell>
          <cell r="N710">
            <v>16.601</v>
          </cell>
          <cell r="O710">
            <v>21.872</v>
          </cell>
          <cell r="P710">
            <v>23.77</v>
          </cell>
          <cell r="Q710">
            <v>31.897</v>
          </cell>
          <cell r="R710">
            <v>30.326999999999998</v>
          </cell>
          <cell r="S710">
            <v>30.961999999999996</v>
          </cell>
          <cell r="T710">
            <v>30.508000000000003</v>
          </cell>
          <cell r="U710">
            <v>38.648</v>
          </cell>
          <cell r="V710">
            <v>33.501999999999995</v>
          </cell>
          <cell r="W710">
            <v>26.424</v>
          </cell>
          <cell r="X710">
            <v>40.532</v>
          </cell>
          <cell r="Y710">
            <v>42.074</v>
          </cell>
          <cell r="Z710">
            <v>39.89</v>
          </cell>
          <cell r="AA710">
            <v>43.123</v>
          </cell>
          <cell r="AB710">
            <v>44.896</v>
          </cell>
          <cell r="AC710">
            <v>45.505</v>
          </cell>
          <cell r="AD710">
            <v>44.915</v>
          </cell>
          <cell r="AE710">
            <v>43.346000000000004</v>
          </cell>
          <cell r="AF710">
            <v>41.629999999999995</v>
          </cell>
          <cell r="AG710">
            <v>41.629999999999995</v>
          </cell>
          <cell r="AH710">
            <v>37.367</v>
          </cell>
          <cell r="AI710">
            <v>45.463</v>
          </cell>
          <cell r="AJ710">
            <v>35.497</v>
          </cell>
          <cell r="AK710">
            <v>32.756</v>
          </cell>
          <cell r="AL710">
            <v>26.164</v>
          </cell>
          <cell r="AM710">
            <v>25.295</v>
          </cell>
          <cell r="AN710">
            <v>21.18</v>
          </cell>
          <cell r="AO710">
            <v>15.376000000000001</v>
          </cell>
          <cell r="AP710">
            <v>16.692</v>
          </cell>
          <cell r="AQ710">
            <v>18.294</v>
          </cell>
          <cell r="AR710">
            <v>15.380999999999998</v>
          </cell>
          <cell r="AS710">
            <v>15.995</v>
          </cell>
          <cell r="AT710">
            <v>11.466</v>
          </cell>
          <cell r="AU710">
            <v>23.414</v>
          </cell>
          <cell r="AV710">
            <v>27.693</v>
          </cell>
          <cell r="AW710">
            <v>24.635</v>
          </cell>
          <cell r="AX710">
            <v>19.908</v>
          </cell>
          <cell r="AY710">
            <v>24.840999999999998</v>
          </cell>
          <cell r="AZ710">
            <v>32.836999999999996</v>
          </cell>
          <cell r="BA710">
            <v>32.75</v>
          </cell>
          <cell r="BB710">
            <v>26.914</v>
          </cell>
          <cell r="BC710">
            <v>27.116</v>
          </cell>
          <cell r="BD710">
            <v>27.431</v>
          </cell>
          <cell r="BE710">
            <v>31.705</v>
          </cell>
        </row>
        <row r="711">
          <cell r="C711">
            <v>0</v>
          </cell>
          <cell r="D711">
            <v>0</v>
          </cell>
          <cell r="E711">
            <v>0</v>
          </cell>
          <cell r="F711">
            <v>0</v>
          </cell>
          <cell r="G711">
            <v>0</v>
          </cell>
          <cell r="H711">
            <v>0</v>
          </cell>
          <cell r="I711">
            <v>0.114</v>
          </cell>
          <cell r="J711">
            <v>0</v>
          </cell>
          <cell r="K711">
            <v>0</v>
          </cell>
          <cell r="L711">
            <v>0</v>
          </cell>
          <cell r="M711">
            <v>0.604</v>
          </cell>
          <cell r="N711">
            <v>0</v>
          </cell>
          <cell r="O711">
            <v>0</v>
          </cell>
          <cell r="P711">
            <v>0</v>
          </cell>
          <cell r="Q711">
            <v>0.019</v>
          </cell>
          <cell r="R711">
            <v>0.019</v>
          </cell>
          <cell r="S711">
            <v>0.019</v>
          </cell>
          <cell r="T711">
            <v>0.019</v>
          </cell>
          <cell r="U711">
            <v>0.02</v>
          </cell>
          <cell r="V711">
            <v>0.02</v>
          </cell>
          <cell r="W711">
            <v>0.02</v>
          </cell>
          <cell r="X711">
            <v>0.02</v>
          </cell>
          <cell r="Y711">
            <v>0.02</v>
          </cell>
          <cell r="Z711">
            <v>0.02</v>
          </cell>
          <cell r="AA711">
            <v>0.02</v>
          </cell>
          <cell r="AB711">
            <v>0.02</v>
          </cell>
          <cell r="AC711">
            <v>0.02</v>
          </cell>
          <cell r="AD711">
            <v>0</v>
          </cell>
          <cell r="AE711">
            <v>0</v>
          </cell>
          <cell r="AF711">
            <v>0</v>
          </cell>
          <cell r="AG711">
            <v>0</v>
          </cell>
          <cell r="AH711">
            <v>0</v>
          </cell>
          <cell r="AI711">
            <v>0</v>
          </cell>
          <cell r="AJ711">
            <v>0</v>
          </cell>
          <cell r="AK711">
            <v>0</v>
          </cell>
          <cell r="AL711">
            <v>0</v>
          </cell>
          <cell r="AM711">
            <v>1</v>
          </cell>
          <cell r="AN711">
            <v>1</v>
          </cell>
          <cell r="AO711">
            <v>1.25</v>
          </cell>
          <cell r="AP711">
            <v>1.255</v>
          </cell>
          <cell r="AQ711">
            <v>1.255</v>
          </cell>
          <cell r="AR711">
            <v>1.257</v>
          </cell>
          <cell r="AS711">
            <v>1.263</v>
          </cell>
          <cell r="AT711">
            <v>1.514</v>
          </cell>
          <cell r="AU711">
            <v>1.765</v>
          </cell>
          <cell r="AV711">
            <v>1.769</v>
          </cell>
          <cell r="AW711">
            <v>1.773</v>
          </cell>
          <cell r="AX711">
            <v>1.777</v>
          </cell>
          <cell r="AY711">
            <v>1.78</v>
          </cell>
          <cell r="AZ711">
            <v>1.782</v>
          </cell>
          <cell r="BA711">
            <v>2.183</v>
          </cell>
          <cell r="BB711">
            <v>2.184</v>
          </cell>
          <cell r="BC711">
            <v>2.889</v>
          </cell>
          <cell r="BD711">
            <v>2.893</v>
          </cell>
          <cell r="BE711">
            <v>2.895</v>
          </cell>
        </row>
      </sheetData>
      <sheetData sheetId="15">
        <row r="11">
          <cell r="C11">
            <v>4.134</v>
          </cell>
          <cell r="D11">
            <v>0.535</v>
          </cell>
          <cell r="E11">
            <v>0.014</v>
          </cell>
          <cell r="F11">
            <v>0.014</v>
          </cell>
          <cell r="G11">
            <v>0.013</v>
          </cell>
          <cell r="H11">
            <v>2.644</v>
          </cell>
          <cell r="I11">
            <v>0.016</v>
          </cell>
          <cell r="J11">
            <v>2.457</v>
          </cell>
          <cell r="K11">
            <v>10.813</v>
          </cell>
          <cell r="L11">
            <v>10.948</v>
          </cell>
          <cell r="M11">
            <v>10.946</v>
          </cell>
          <cell r="N11">
            <v>0.01</v>
          </cell>
          <cell r="O11">
            <v>0.021</v>
          </cell>
          <cell r="P11">
            <v>0.611</v>
          </cell>
          <cell r="Q11">
            <v>0.022</v>
          </cell>
          <cell r="R11">
            <v>0.089</v>
          </cell>
          <cell r="S11">
            <v>0.023</v>
          </cell>
          <cell r="T11">
            <v>0.016</v>
          </cell>
          <cell r="U11">
            <v>0.049</v>
          </cell>
          <cell r="V11">
            <v>0.006</v>
          </cell>
          <cell r="W11">
            <v>0.047</v>
          </cell>
          <cell r="X11">
            <v>0.047</v>
          </cell>
          <cell r="Y11">
            <v>0.006</v>
          </cell>
          <cell r="Z11">
            <v>0.454</v>
          </cell>
          <cell r="AA11">
            <v>6.281</v>
          </cell>
          <cell r="AB11">
            <v>0.006</v>
          </cell>
          <cell r="AC11">
            <v>1.999</v>
          </cell>
          <cell r="AD11">
            <v>0.017</v>
          </cell>
          <cell r="AE11">
            <v>0.018</v>
          </cell>
          <cell r="AF11">
            <v>2.501</v>
          </cell>
          <cell r="AG11">
            <v>5.678</v>
          </cell>
          <cell r="AH11">
            <v>1.383</v>
          </cell>
          <cell r="AI11">
            <v>5.264</v>
          </cell>
          <cell r="AJ11">
            <v>10.416</v>
          </cell>
          <cell r="AK11">
            <v>0.009</v>
          </cell>
          <cell r="AL11">
            <v>7.133</v>
          </cell>
          <cell r="AM11">
            <v>5.189</v>
          </cell>
          <cell r="AN11">
            <v>5.373</v>
          </cell>
          <cell r="AO11">
            <v>4.804</v>
          </cell>
          <cell r="AP11">
            <v>2.907</v>
          </cell>
          <cell r="AQ11">
            <v>4.254</v>
          </cell>
          <cell r="AR11">
            <v>5.656</v>
          </cell>
          <cell r="AS11">
            <v>3.191</v>
          </cell>
          <cell r="AT11">
            <v>1.456</v>
          </cell>
          <cell r="AU11">
            <v>6.019</v>
          </cell>
          <cell r="AV11">
            <v>6.637</v>
          </cell>
          <cell r="AW11">
            <v>3.056</v>
          </cell>
          <cell r="AX11">
            <v>4.346</v>
          </cell>
          <cell r="AY11">
            <v>6.38</v>
          </cell>
          <cell r="AZ11">
            <v>7.651</v>
          </cell>
          <cell r="BA11">
            <v>7.923</v>
          </cell>
          <cell r="BB11">
            <v>0.007</v>
          </cell>
          <cell r="BC11">
            <v>0.007</v>
          </cell>
          <cell r="BD11">
            <v>0.007</v>
          </cell>
          <cell r="BE11">
            <v>0.011</v>
          </cell>
        </row>
        <row r="15">
          <cell r="C15">
            <v>1.104</v>
          </cell>
          <cell r="D15">
            <v>5.583</v>
          </cell>
          <cell r="E15">
            <v>8.661</v>
          </cell>
          <cell r="F15">
            <v>5.583</v>
          </cell>
          <cell r="G15">
            <v>10.977</v>
          </cell>
          <cell r="H15">
            <v>3.413</v>
          </cell>
          <cell r="I15">
            <v>4.697</v>
          </cell>
          <cell r="J15">
            <v>3.269</v>
          </cell>
          <cell r="K15">
            <v>1.446</v>
          </cell>
          <cell r="L15">
            <v>1.511</v>
          </cell>
          <cell r="M15">
            <v>2.022</v>
          </cell>
          <cell r="N15">
            <v>0.979</v>
          </cell>
          <cell r="O15">
            <v>6.514</v>
          </cell>
          <cell r="P15">
            <v>2.472</v>
          </cell>
          <cell r="Q15">
            <v>2.006</v>
          </cell>
          <cell r="R15">
            <v>4.57</v>
          </cell>
          <cell r="S15">
            <v>0.396</v>
          </cell>
          <cell r="T15">
            <v>0.544</v>
          </cell>
          <cell r="U15">
            <v>3.261</v>
          </cell>
          <cell r="V15">
            <v>2.559</v>
          </cell>
          <cell r="W15">
            <v>0.699</v>
          </cell>
          <cell r="X15">
            <v>0.743</v>
          </cell>
          <cell r="Y15">
            <v>0.735</v>
          </cell>
          <cell r="Z15">
            <v>0.117</v>
          </cell>
          <cell r="AA15">
            <v>0.344</v>
          </cell>
          <cell r="AB15">
            <v>2.169</v>
          </cell>
          <cell r="AC15">
            <v>0.95</v>
          </cell>
          <cell r="AD15">
            <v>1.56</v>
          </cell>
          <cell r="AE15">
            <v>0.555</v>
          </cell>
          <cell r="AF15">
            <v>2.721</v>
          </cell>
          <cell r="AG15">
            <v>0.911</v>
          </cell>
          <cell r="AH15">
            <v>0.643</v>
          </cell>
          <cell r="AI15">
            <v>2.413</v>
          </cell>
          <cell r="AJ15">
            <v>1.605</v>
          </cell>
          <cell r="AK15">
            <v>6.526</v>
          </cell>
          <cell r="AL15">
            <v>18.952</v>
          </cell>
          <cell r="AM15">
            <v>2.066</v>
          </cell>
          <cell r="AN15">
            <v>5.523</v>
          </cell>
          <cell r="AO15">
            <v>2.212</v>
          </cell>
          <cell r="AP15">
            <v>0.442</v>
          </cell>
          <cell r="AQ15">
            <v>0.442</v>
          </cell>
          <cell r="AR15">
            <v>2.808</v>
          </cell>
          <cell r="AS15">
            <v>3.171</v>
          </cell>
          <cell r="AT15">
            <v>8.727</v>
          </cell>
          <cell r="AU15">
            <v>14.87</v>
          </cell>
          <cell r="AV15">
            <v>7.623</v>
          </cell>
          <cell r="AW15">
            <v>7.623</v>
          </cell>
          <cell r="AX15">
            <v>7.531</v>
          </cell>
          <cell r="AY15">
            <v>7.897</v>
          </cell>
          <cell r="AZ15">
            <v>5.732</v>
          </cell>
          <cell r="BA15">
            <v>3.499</v>
          </cell>
          <cell r="BB15">
            <v>10.445</v>
          </cell>
          <cell r="BC15">
            <v>5.873</v>
          </cell>
          <cell r="BD15">
            <v>18.638</v>
          </cell>
          <cell r="BE15">
            <v>17.07</v>
          </cell>
        </row>
        <row r="31">
          <cell r="C31">
            <v>0.76</v>
          </cell>
          <cell r="D31">
            <v>0.79</v>
          </cell>
          <cell r="E31">
            <v>1.063</v>
          </cell>
          <cell r="F31">
            <v>1.063</v>
          </cell>
          <cell r="G31">
            <v>0.781</v>
          </cell>
          <cell r="H31">
            <v>0.781</v>
          </cell>
          <cell r="I31">
            <v>0.781</v>
          </cell>
          <cell r="J31">
            <v>1.063</v>
          </cell>
          <cell r="K31">
            <v>0.4</v>
          </cell>
          <cell r="L31">
            <v>0.4</v>
          </cell>
          <cell r="M31">
            <v>0.4</v>
          </cell>
          <cell r="N31">
            <v>1.115</v>
          </cell>
          <cell r="O31">
            <v>1.481</v>
          </cell>
          <cell r="P31">
            <v>5.281</v>
          </cell>
          <cell r="Q31">
            <v>6.987</v>
          </cell>
          <cell r="R31">
            <v>4.447</v>
          </cell>
          <cell r="S31">
            <v>2.752</v>
          </cell>
          <cell r="T31">
            <v>10.928</v>
          </cell>
          <cell r="U31">
            <v>5.953</v>
          </cell>
          <cell r="V31">
            <v>8.939</v>
          </cell>
          <cell r="W31">
            <v>11.031</v>
          </cell>
          <cell r="X31">
            <v>11.031</v>
          </cell>
          <cell r="Y31">
            <v>10.599</v>
          </cell>
          <cell r="Z31">
            <v>5.842</v>
          </cell>
          <cell r="AA31">
            <v>3.223</v>
          </cell>
          <cell r="AB31">
            <v>4.303</v>
          </cell>
          <cell r="AC31">
            <v>0</v>
          </cell>
          <cell r="AD31">
            <v>3.702</v>
          </cell>
          <cell r="AE31">
            <v>6.332</v>
          </cell>
          <cell r="AF31">
            <v>6.03</v>
          </cell>
          <cell r="AG31">
            <v>0</v>
          </cell>
          <cell r="AH31">
            <v>8.519</v>
          </cell>
          <cell r="AI31">
            <v>3.024</v>
          </cell>
          <cell r="AJ31">
            <v>0</v>
          </cell>
          <cell r="AK31">
            <v>6.046</v>
          </cell>
          <cell r="AL31">
            <v>5.815</v>
          </cell>
          <cell r="AM31">
            <v>0</v>
          </cell>
          <cell r="AN31">
            <v>5.785</v>
          </cell>
          <cell r="AO31">
            <v>0</v>
          </cell>
          <cell r="AP31">
            <v>1.001</v>
          </cell>
          <cell r="AQ31">
            <v>6.06</v>
          </cell>
          <cell r="AR31">
            <v>2.402</v>
          </cell>
          <cell r="AS31">
            <v>0.901</v>
          </cell>
          <cell r="AT31">
            <v>2.302</v>
          </cell>
          <cell r="AU31">
            <v>0.901</v>
          </cell>
          <cell r="AV31">
            <v>0.901</v>
          </cell>
          <cell r="AW31">
            <v>0.901</v>
          </cell>
          <cell r="AX31">
            <v>0.901</v>
          </cell>
          <cell r="AY31">
            <v>0</v>
          </cell>
          <cell r="AZ31">
            <v>0</v>
          </cell>
          <cell r="BA31">
            <v>0</v>
          </cell>
          <cell r="BB31">
            <v>0</v>
          </cell>
          <cell r="BC31">
            <v>0</v>
          </cell>
          <cell r="BD31">
            <v>0</v>
          </cell>
          <cell r="BE3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22.449</v>
          </cell>
          <cell r="BB52">
            <v>19.456</v>
          </cell>
          <cell r="BC52">
            <v>19.954</v>
          </cell>
          <cell r="BD52">
            <v>24.827</v>
          </cell>
          <cell r="BE52">
            <v>23.682</v>
          </cell>
        </row>
        <row r="58">
          <cell r="C58">
            <v>18.021</v>
          </cell>
          <cell r="D58">
            <v>19.736</v>
          </cell>
          <cell r="E58">
            <v>21.139</v>
          </cell>
          <cell r="F58">
            <v>12.877</v>
          </cell>
          <cell r="G58">
            <v>9.877</v>
          </cell>
          <cell r="H58">
            <v>17.586</v>
          </cell>
          <cell r="I58">
            <v>18.93</v>
          </cell>
          <cell r="J58">
            <v>18.445</v>
          </cell>
          <cell r="K58">
            <v>12.343</v>
          </cell>
          <cell r="L58">
            <v>2.388</v>
          </cell>
          <cell r="M58">
            <v>2.388</v>
          </cell>
          <cell r="N58">
            <v>5.912</v>
          </cell>
          <cell r="O58">
            <v>0.353</v>
          </cell>
          <cell r="P58">
            <v>2.826</v>
          </cell>
          <cell r="Q58">
            <v>1.846</v>
          </cell>
          <cell r="R58">
            <v>0.362</v>
          </cell>
          <cell r="S58">
            <v>0.368</v>
          </cell>
          <cell r="T58">
            <v>0.473</v>
          </cell>
          <cell r="U58">
            <v>3.491</v>
          </cell>
          <cell r="V58">
            <v>2.526</v>
          </cell>
          <cell r="W58">
            <v>2.204</v>
          </cell>
          <cell r="X58">
            <v>2.204</v>
          </cell>
          <cell r="Y58">
            <v>1.454</v>
          </cell>
          <cell r="Z58">
            <v>5.043</v>
          </cell>
          <cell r="AA58">
            <v>1.5</v>
          </cell>
          <cell r="AB58">
            <v>10.012</v>
          </cell>
          <cell r="AC58">
            <v>13.166</v>
          </cell>
          <cell r="AD58">
            <v>13.239</v>
          </cell>
          <cell r="AE58">
            <v>13.938</v>
          </cell>
          <cell r="AF58">
            <v>12.065</v>
          </cell>
          <cell r="AG58">
            <v>10.234</v>
          </cell>
          <cell r="AH58">
            <v>7.027</v>
          </cell>
          <cell r="AI58">
            <v>7.246</v>
          </cell>
          <cell r="AJ58">
            <v>13.835</v>
          </cell>
          <cell r="AK58">
            <v>7.872</v>
          </cell>
          <cell r="AL58">
            <v>5.646</v>
          </cell>
          <cell r="AM58">
            <v>17.233</v>
          </cell>
          <cell r="AN58">
            <v>10.474</v>
          </cell>
          <cell r="AO58">
            <v>12.71</v>
          </cell>
          <cell r="AP58">
            <v>12.638</v>
          </cell>
          <cell r="AQ58">
            <v>12.638</v>
          </cell>
          <cell r="AR58">
            <v>9.899</v>
          </cell>
          <cell r="AS58">
            <v>10.976</v>
          </cell>
          <cell r="AT58">
            <v>11.9</v>
          </cell>
          <cell r="AU58">
            <v>6.417</v>
          </cell>
          <cell r="AV58">
            <v>9.97</v>
          </cell>
          <cell r="AW58">
            <v>9.97</v>
          </cell>
          <cell r="AX58">
            <v>10.318</v>
          </cell>
          <cell r="AY58">
            <v>6.691</v>
          </cell>
          <cell r="AZ58">
            <v>8.98</v>
          </cell>
          <cell r="BA58">
            <v>12.41</v>
          </cell>
          <cell r="BB58">
            <v>12.41</v>
          </cell>
          <cell r="BC58">
            <v>12.41</v>
          </cell>
          <cell r="BD58">
            <v>9.786</v>
          </cell>
          <cell r="BE58">
            <v>9.786</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row>
        <row r="176">
          <cell r="C176">
            <v>31.022</v>
          </cell>
          <cell r="D176">
            <v>30.961</v>
          </cell>
          <cell r="E176">
            <v>30.68</v>
          </cell>
          <cell r="F176">
            <v>31.156</v>
          </cell>
          <cell r="G176">
            <v>30.407</v>
          </cell>
          <cell r="H176">
            <v>28.411</v>
          </cell>
          <cell r="I176">
            <v>28.642</v>
          </cell>
          <cell r="J176">
            <v>27.273</v>
          </cell>
          <cell r="K176">
            <v>23.418</v>
          </cell>
          <cell r="L176">
            <v>23.723</v>
          </cell>
          <cell r="M176">
            <v>20.416</v>
          </cell>
          <cell r="N176">
            <v>20.55</v>
          </cell>
          <cell r="O176">
            <v>20.036</v>
          </cell>
          <cell r="P176">
            <v>20.426</v>
          </cell>
          <cell r="Q176">
            <v>21.122</v>
          </cell>
          <cell r="R176">
            <v>27.527</v>
          </cell>
          <cell r="S176">
            <v>28.273</v>
          </cell>
          <cell r="T176">
            <v>27.145</v>
          </cell>
          <cell r="U176">
            <v>28.124</v>
          </cell>
          <cell r="V176">
            <v>28.491</v>
          </cell>
          <cell r="W176">
            <v>26.475</v>
          </cell>
          <cell r="X176">
            <v>27.429</v>
          </cell>
          <cell r="Y176">
            <v>27.148</v>
          </cell>
          <cell r="Z176">
            <v>27.528</v>
          </cell>
          <cell r="AA176">
            <v>27.813</v>
          </cell>
          <cell r="AB176">
            <v>27.934</v>
          </cell>
          <cell r="AC176">
            <v>27.018</v>
          </cell>
          <cell r="AD176">
            <v>27.624</v>
          </cell>
          <cell r="AE176">
            <v>27.44</v>
          </cell>
          <cell r="AF176">
            <v>27.601</v>
          </cell>
          <cell r="AG176">
            <v>27.435</v>
          </cell>
          <cell r="AH176">
            <v>27.519</v>
          </cell>
          <cell r="AI176">
            <v>27.103</v>
          </cell>
          <cell r="AJ176">
            <v>27.545</v>
          </cell>
          <cell r="AK176">
            <v>28.087</v>
          </cell>
          <cell r="AL176">
            <v>28.194</v>
          </cell>
          <cell r="AM176">
            <v>26.347</v>
          </cell>
          <cell r="AN176">
            <v>26.59</v>
          </cell>
          <cell r="AO176">
            <v>26.309</v>
          </cell>
          <cell r="AP176">
            <v>27.09</v>
          </cell>
          <cell r="AQ176">
            <v>26.183</v>
          </cell>
          <cell r="AR176">
            <v>26.242</v>
          </cell>
          <cell r="AS176">
            <v>26.127</v>
          </cell>
          <cell r="AT176">
            <v>23.857</v>
          </cell>
          <cell r="AU176">
            <v>23.777</v>
          </cell>
          <cell r="AV176">
            <v>24.979</v>
          </cell>
          <cell r="AW176">
            <v>24.975</v>
          </cell>
          <cell r="AX176">
            <v>24.789</v>
          </cell>
          <cell r="AY176">
            <v>25.877</v>
          </cell>
          <cell r="AZ176">
            <v>26.976</v>
          </cell>
          <cell r="BA176">
            <v>27.072</v>
          </cell>
          <cell r="BB176">
            <v>26.996</v>
          </cell>
          <cell r="BC176">
            <v>27.422</v>
          </cell>
          <cell r="BD176">
            <v>10.852</v>
          </cell>
          <cell r="BE176">
            <v>10.129</v>
          </cell>
        </row>
        <row r="239">
          <cell r="C239">
            <v>2.67</v>
          </cell>
          <cell r="D239">
            <v>2.744</v>
          </cell>
          <cell r="E239">
            <v>2.716</v>
          </cell>
          <cell r="F239">
            <v>2.625</v>
          </cell>
          <cell r="G239">
            <v>2.628</v>
          </cell>
          <cell r="H239">
            <v>8.376</v>
          </cell>
          <cell r="I239">
            <v>8.454</v>
          </cell>
          <cell r="J239">
            <v>8.189</v>
          </cell>
          <cell r="K239">
            <v>8.316</v>
          </cell>
          <cell r="L239">
            <v>8.53</v>
          </cell>
          <cell r="M239">
            <v>8.446</v>
          </cell>
          <cell r="N239">
            <v>8.489</v>
          </cell>
          <cell r="O239">
            <v>8.397</v>
          </cell>
          <cell r="P239">
            <v>8.341</v>
          </cell>
          <cell r="Q239">
            <v>8.33</v>
          </cell>
          <cell r="R239">
            <v>8.168</v>
          </cell>
          <cell r="S239">
            <v>8.104</v>
          </cell>
          <cell r="T239">
            <v>8.061</v>
          </cell>
          <cell r="U239">
            <v>8.091</v>
          </cell>
          <cell r="V239">
            <v>8.064</v>
          </cell>
          <cell r="W239">
            <v>7.945</v>
          </cell>
          <cell r="X239">
            <v>7.935</v>
          </cell>
          <cell r="Y239">
            <v>8.008</v>
          </cell>
          <cell r="Z239">
            <v>7.926</v>
          </cell>
          <cell r="AA239">
            <v>7.874</v>
          </cell>
          <cell r="AB239">
            <v>7.821</v>
          </cell>
          <cell r="AC239">
            <v>7.794</v>
          </cell>
          <cell r="AD239">
            <v>7.769</v>
          </cell>
          <cell r="AE239">
            <v>7.821</v>
          </cell>
          <cell r="AF239">
            <v>7.767</v>
          </cell>
          <cell r="AG239">
            <v>7.781</v>
          </cell>
          <cell r="AH239">
            <v>7.485</v>
          </cell>
          <cell r="AI239">
            <v>7.423</v>
          </cell>
          <cell r="AJ239">
            <v>7.38</v>
          </cell>
          <cell r="AK239">
            <v>7.353</v>
          </cell>
          <cell r="AL239">
            <v>7.314</v>
          </cell>
          <cell r="AM239">
            <v>7.269</v>
          </cell>
          <cell r="AN239">
            <v>7.257</v>
          </cell>
          <cell r="AO239">
            <v>7.205</v>
          </cell>
          <cell r="AP239">
            <v>7.208</v>
          </cell>
          <cell r="AQ239">
            <v>7.202</v>
          </cell>
          <cell r="AR239">
            <v>7.166</v>
          </cell>
          <cell r="AS239">
            <v>7.462</v>
          </cell>
          <cell r="AT239">
            <v>7.901</v>
          </cell>
          <cell r="AU239">
            <v>7.901</v>
          </cell>
          <cell r="AV239">
            <v>7.772</v>
          </cell>
          <cell r="AW239">
            <v>7.781</v>
          </cell>
          <cell r="AX239">
            <v>7.82</v>
          </cell>
          <cell r="AY239">
            <v>7.895</v>
          </cell>
          <cell r="AZ239">
            <v>7.952</v>
          </cell>
          <cell r="BA239">
            <v>8.953</v>
          </cell>
          <cell r="BB239">
            <v>8.99</v>
          </cell>
          <cell r="BC239">
            <v>13.13</v>
          </cell>
          <cell r="BD239">
            <v>13.622</v>
          </cell>
          <cell r="BE239">
            <v>9.168</v>
          </cell>
        </row>
        <row r="384">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cell r="BD384">
            <v>0</v>
          </cell>
          <cell r="BE384">
            <v>0</v>
          </cell>
        </row>
        <row r="478">
          <cell r="C478">
            <v>2.33</v>
          </cell>
          <cell r="D478">
            <v>2.258</v>
          </cell>
          <cell r="E478">
            <v>2.509</v>
          </cell>
          <cell r="F478">
            <v>2.573</v>
          </cell>
          <cell r="G478">
            <v>3.361</v>
          </cell>
          <cell r="H478">
            <v>3.497</v>
          </cell>
          <cell r="I478">
            <v>3.733</v>
          </cell>
          <cell r="J478">
            <v>3.736</v>
          </cell>
          <cell r="K478">
            <v>3.397</v>
          </cell>
          <cell r="L478">
            <v>3.55</v>
          </cell>
          <cell r="M478">
            <v>3.618</v>
          </cell>
          <cell r="N478">
            <v>4.091</v>
          </cell>
          <cell r="O478">
            <v>2.651</v>
          </cell>
          <cell r="P478">
            <v>3.22</v>
          </cell>
          <cell r="Q478">
            <v>3.213</v>
          </cell>
          <cell r="R478">
            <v>3.438</v>
          </cell>
          <cell r="S478">
            <v>4.421</v>
          </cell>
          <cell r="T478">
            <v>5.48</v>
          </cell>
          <cell r="U478">
            <v>6.537</v>
          </cell>
          <cell r="V478">
            <v>6.67</v>
          </cell>
          <cell r="W478">
            <v>5.463</v>
          </cell>
          <cell r="X478">
            <v>6.043</v>
          </cell>
          <cell r="Y478">
            <v>6.047</v>
          </cell>
          <cell r="Z478">
            <v>6.164</v>
          </cell>
          <cell r="AA478">
            <v>5.818</v>
          </cell>
          <cell r="AB478">
            <v>6.848</v>
          </cell>
          <cell r="AC478">
            <v>6.263</v>
          </cell>
          <cell r="AD478">
            <v>6.732</v>
          </cell>
          <cell r="AE478">
            <v>5.719</v>
          </cell>
          <cell r="AF478">
            <v>5.843</v>
          </cell>
          <cell r="AG478">
            <v>6.208</v>
          </cell>
          <cell r="AH478">
            <v>6.045</v>
          </cell>
          <cell r="AI478">
            <v>6.251</v>
          </cell>
          <cell r="AJ478">
            <v>6.532</v>
          </cell>
          <cell r="AK478">
            <v>5.589</v>
          </cell>
          <cell r="AL478">
            <v>5.938</v>
          </cell>
          <cell r="AM478">
            <v>5.223</v>
          </cell>
          <cell r="AN478">
            <v>5.505</v>
          </cell>
          <cell r="AO478">
            <v>6.081</v>
          </cell>
          <cell r="AP478">
            <v>6.774</v>
          </cell>
          <cell r="AQ478">
            <v>5.831</v>
          </cell>
          <cell r="AR478">
            <v>7.018</v>
          </cell>
          <cell r="AS478">
            <v>7.098</v>
          </cell>
          <cell r="AT478">
            <v>5.68</v>
          </cell>
          <cell r="AU478">
            <v>6.244</v>
          </cell>
          <cell r="AV478">
            <v>8.133</v>
          </cell>
          <cell r="AW478">
            <v>7.835</v>
          </cell>
          <cell r="AX478">
            <v>8.083</v>
          </cell>
          <cell r="AY478">
            <v>7.581</v>
          </cell>
          <cell r="AZ478">
            <v>8.278</v>
          </cell>
          <cell r="BA478">
            <v>8.484</v>
          </cell>
          <cell r="BB478">
            <v>8.077</v>
          </cell>
          <cell r="BC478">
            <v>11.79</v>
          </cell>
          <cell r="BD478">
            <v>16.144</v>
          </cell>
          <cell r="BE478">
            <v>11.436</v>
          </cell>
        </row>
        <row r="544">
          <cell r="C544">
            <v>9.175</v>
          </cell>
          <cell r="D544">
            <v>9.175</v>
          </cell>
          <cell r="E544">
            <v>9.175</v>
          </cell>
          <cell r="F544">
            <v>9.175</v>
          </cell>
          <cell r="G544">
            <v>9.175</v>
          </cell>
          <cell r="H544">
            <v>9.175</v>
          </cell>
          <cell r="I544">
            <v>9.175</v>
          </cell>
          <cell r="J544">
            <v>9.175</v>
          </cell>
          <cell r="K544">
            <v>9.175</v>
          </cell>
          <cell r="L544">
            <v>9.175</v>
          </cell>
          <cell r="M544">
            <v>9.175</v>
          </cell>
          <cell r="N544">
            <v>9.175</v>
          </cell>
          <cell r="O544">
            <v>9.175</v>
          </cell>
          <cell r="P544">
            <v>9.175</v>
          </cell>
          <cell r="Q544">
            <v>9.175</v>
          </cell>
          <cell r="R544">
            <v>10.175</v>
          </cell>
          <cell r="S544">
            <v>10.175</v>
          </cell>
          <cell r="T544">
            <v>10.175</v>
          </cell>
          <cell r="U544">
            <v>10.175</v>
          </cell>
          <cell r="V544">
            <v>10.175</v>
          </cell>
          <cell r="W544">
            <v>10.175</v>
          </cell>
          <cell r="X544">
            <v>10.175</v>
          </cell>
          <cell r="Y544">
            <v>10.175</v>
          </cell>
          <cell r="Z544">
            <v>10.175</v>
          </cell>
          <cell r="AA544">
            <v>11.25</v>
          </cell>
          <cell r="AB544">
            <v>11.25</v>
          </cell>
          <cell r="AC544">
            <v>11.25</v>
          </cell>
          <cell r="AD544">
            <v>11.25</v>
          </cell>
          <cell r="AE544">
            <v>11.25</v>
          </cell>
          <cell r="AF544">
            <v>11.25</v>
          </cell>
          <cell r="AG544">
            <v>11.25</v>
          </cell>
          <cell r="AH544">
            <v>11.25</v>
          </cell>
          <cell r="AI544">
            <v>11.25</v>
          </cell>
          <cell r="AJ544">
            <v>11.25</v>
          </cell>
          <cell r="AK544">
            <v>11.25</v>
          </cell>
          <cell r="AL544">
            <v>11.25</v>
          </cell>
          <cell r="AM544">
            <v>11.25</v>
          </cell>
          <cell r="AN544">
            <v>11.25</v>
          </cell>
          <cell r="AO544">
            <v>11.25</v>
          </cell>
          <cell r="AP544">
            <v>11.25</v>
          </cell>
          <cell r="AQ544">
            <v>11.25</v>
          </cell>
          <cell r="AR544">
            <v>11.25</v>
          </cell>
          <cell r="AS544">
            <v>11.25</v>
          </cell>
          <cell r="AT544">
            <v>14.1</v>
          </cell>
          <cell r="AU544">
            <v>14.1</v>
          </cell>
          <cell r="AV544">
            <v>11.25</v>
          </cell>
          <cell r="AW544">
            <v>11.25</v>
          </cell>
          <cell r="AX544">
            <v>11.25</v>
          </cell>
          <cell r="AY544">
            <v>12.791</v>
          </cell>
          <cell r="AZ544">
            <v>11.251</v>
          </cell>
          <cell r="BA544">
            <v>11.251</v>
          </cell>
          <cell r="BB544">
            <v>11.25</v>
          </cell>
          <cell r="BC544">
            <v>11.25</v>
          </cell>
          <cell r="BD544">
            <v>11.25</v>
          </cell>
          <cell r="BE544">
            <v>11.25</v>
          </cell>
        </row>
        <row r="547">
          <cell r="C547">
            <v>7.485</v>
          </cell>
          <cell r="D547">
            <v>7.816</v>
          </cell>
          <cell r="E547">
            <v>7.592</v>
          </cell>
          <cell r="F547">
            <v>7.201</v>
          </cell>
          <cell r="G547">
            <v>7.074</v>
          </cell>
          <cell r="H547">
            <v>7.931</v>
          </cell>
          <cell r="I547">
            <v>8.248</v>
          </cell>
          <cell r="J547">
            <v>7.661</v>
          </cell>
          <cell r="K547">
            <v>7.769</v>
          </cell>
          <cell r="L547">
            <v>8.097</v>
          </cell>
          <cell r="M547">
            <v>6.775</v>
          </cell>
          <cell r="N547">
            <v>4.495</v>
          </cell>
          <cell r="O547">
            <v>3.516</v>
          </cell>
          <cell r="P547">
            <v>3.605</v>
          </cell>
          <cell r="Q547">
            <v>4.036</v>
          </cell>
          <cell r="R547">
            <v>4.995</v>
          </cell>
          <cell r="S547">
            <v>5.304</v>
          </cell>
          <cell r="T547">
            <v>5.357</v>
          </cell>
          <cell r="U547">
            <v>6.01</v>
          </cell>
          <cell r="V547">
            <v>6.284</v>
          </cell>
          <cell r="W547">
            <v>6.825</v>
          </cell>
          <cell r="X547">
            <v>7.234</v>
          </cell>
          <cell r="Y547">
            <v>7.261</v>
          </cell>
          <cell r="Z547">
            <v>7.766</v>
          </cell>
          <cell r="AA547">
            <v>8.467</v>
          </cell>
          <cell r="AB547">
            <v>9.159</v>
          </cell>
          <cell r="AC547">
            <v>9.823</v>
          </cell>
          <cell r="AD547">
            <v>10.86</v>
          </cell>
          <cell r="AE547">
            <v>11.95</v>
          </cell>
          <cell r="AF547">
            <v>12.596</v>
          </cell>
          <cell r="AG547">
            <v>13.123</v>
          </cell>
          <cell r="AH547">
            <v>13.571</v>
          </cell>
          <cell r="AI547">
            <v>14.404</v>
          </cell>
          <cell r="AJ547">
            <v>14.97</v>
          </cell>
          <cell r="AK547">
            <v>15.941</v>
          </cell>
          <cell r="AL547">
            <v>16.667</v>
          </cell>
          <cell r="AM547">
            <v>16.699</v>
          </cell>
          <cell r="AN547">
            <v>17.312</v>
          </cell>
          <cell r="AO547">
            <v>17.878</v>
          </cell>
          <cell r="AP547">
            <v>19.726</v>
          </cell>
          <cell r="AQ547">
            <v>19.989</v>
          </cell>
          <cell r="AR547">
            <v>21.456</v>
          </cell>
          <cell r="AS547">
            <v>22.189</v>
          </cell>
          <cell r="AT547">
            <v>25.044</v>
          </cell>
          <cell r="AU547">
            <v>25.77</v>
          </cell>
          <cell r="AV547">
            <v>24.107</v>
          </cell>
          <cell r="AW547">
            <v>24.477</v>
          </cell>
          <cell r="AX547">
            <v>25.633</v>
          </cell>
          <cell r="AY547">
            <v>26.615</v>
          </cell>
          <cell r="AZ547">
            <v>28.109</v>
          </cell>
          <cell r="BA547">
            <v>28.634</v>
          </cell>
          <cell r="BB547">
            <v>29.472</v>
          </cell>
          <cell r="BC547">
            <v>30.007</v>
          </cell>
          <cell r="BD547">
            <v>39.155</v>
          </cell>
          <cell r="BE547">
            <v>47.163</v>
          </cell>
        </row>
        <row r="550">
          <cell r="C550">
            <v>7.333</v>
          </cell>
          <cell r="D550">
            <v>7.333</v>
          </cell>
          <cell r="E550">
            <v>7.333</v>
          </cell>
          <cell r="F550">
            <v>7.333</v>
          </cell>
          <cell r="G550">
            <v>7.333</v>
          </cell>
          <cell r="H550">
            <v>7.18</v>
          </cell>
          <cell r="I550">
            <v>7.18</v>
          </cell>
          <cell r="J550">
            <v>7.055</v>
          </cell>
          <cell r="K550">
            <v>2.922</v>
          </cell>
          <cell r="L550">
            <v>2.922</v>
          </cell>
          <cell r="M550">
            <v>2.923</v>
          </cell>
          <cell r="N550">
            <v>5.322</v>
          </cell>
          <cell r="O550">
            <v>5.322</v>
          </cell>
          <cell r="P550">
            <v>5.522</v>
          </cell>
          <cell r="Q550">
            <v>5.522</v>
          </cell>
          <cell r="R550">
            <v>11.52</v>
          </cell>
          <cell r="S550">
            <v>11.52</v>
          </cell>
          <cell r="T550">
            <v>11.52</v>
          </cell>
          <cell r="U550">
            <v>11.52</v>
          </cell>
          <cell r="V550">
            <v>11.52</v>
          </cell>
          <cell r="W550">
            <v>11.52</v>
          </cell>
          <cell r="X550">
            <v>11.52</v>
          </cell>
          <cell r="Y550">
            <v>10.52</v>
          </cell>
          <cell r="Z550">
            <v>10.52</v>
          </cell>
          <cell r="AA550">
            <v>10.52</v>
          </cell>
          <cell r="AB550">
            <v>8.32</v>
          </cell>
          <cell r="AC550">
            <v>8.32</v>
          </cell>
          <cell r="AD550">
            <v>8.32</v>
          </cell>
          <cell r="AE550">
            <v>8.32</v>
          </cell>
          <cell r="AF550">
            <v>8.32</v>
          </cell>
          <cell r="AG550">
            <v>8.32</v>
          </cell>
          <cell r="AH550">
            <v>8.32</v>
          </cell>
          <cell r="AI550">
            <v>8.321</v>
          </cell>
          <cell r="AJ550">
            <v>8.32</v>
          </cell>
          <cell r="AK550">
            <v>8.32</v>
          </cell>
          <cell r="AL550">
            <v>8.32</v>
          </cell>
          <cell r="AM550">
            <v>8.32</v>
          </cell>
          <cell r="AN550">
            <v>8.32</v>
          </cell>
          <cell r="AO550">
            <v>8.32</v>
          </cell>
          <cell r="AP550">
            <v>8.32</v>
          </cell>
          <cell r="AQ550">
            <v>8.32</v>
          </cell>
          <cell r="AR550">
            <v>8.32</v>
          </cell>
          <cell r="AS550">
            <v>8.32</v>
          </cell>
          <cell r="AT550">
            <v>6.814</v>
          </cell>
          <cell r="AU550">
            <v>6.814</v>
          </cell>
          <cell r="AV550">
            <v>8.32</v>
          </cell>
          <cell r="AW550">
            <v>8.32</v>
          </cell>
          <cell r="AX550">
            <v>8.32</v>
          </cell>
          <cell r="AY550">
            <v>8.32</v>
          </cell>
          <cell r="AZ550">
            <v>9.861</v>
          </cell>
          <cell r="BA550">
            <v>11.666</v>
          </cell>
          <cell r="BB550">
            <v>12.392</v>
          </cell>
          <cell r="BC550">
            <v>12.392</v>
          </cell>
          <cell r="BD550">
            <v>13.455</v>
          </cell>
          <cell r="BE550">
            <v>7.504</v>
          </cell>
        </row>
        <row r="702">
          <cell r="C702">
            <v>1.828</v>
          </cell>
          <cell r="D702">
            <v>2.635</v>
          </cell>
          <cell r="E702">
            <v>2</v>
          </cell>
          <cell r="F702">
            <v>1.608</v>
          </cell>
          <cell r="G702">
            <v>2.121</v>
          </cell>
          <cell r="H702">
            <v>5.446</v>
          </cell>
          <cell r="I702">
            <v>4.628</v>
          </cell>
          <cell r="J702">
            <v>5.988</v>
          </cell>
          <cell r="K702">
            <v>4.945</v>
          </cell>
          <cell r="L702">
            <v>4.421</v>
          </cell>
          <cell r="M702">
            <v>0.832</v>
          </cell>
          <cell r="N702">
            <v>0.852</v>
          </cell>
          <cell r="O702">
            <v>1.702</v>
          </cell>
          <cell r="P702">
            <v>1.279</v>
          </cell>
          <cell r="Q702">
            <v>1.584</v>
          </cell>
          <cell r="R702">
            <v>1.683</v>
          </cell>
          <cell r="S702">
            <v>0.818</v>
          </cell>
          <cell r="T702">
            <v>1.787</v>
          </cell>
          <cell r="U702">
            <v>0.644</v>
          </cell>
          <cell r="V702">
            <v>1.479</v>
          </cell>
          <cell r="W702">
            <v>0.718</v>
          </cell>
          <cell r="X702">
            <v>0.718</v>
          </cell>
          <cell r="Y702">
            <v>0.849</v>
          </cell>
          <cell r="Z702">
            <v>0.573</v>
          </cell>
          <cell r="AA702">
            <v>0.5</v>
          </cell>
          <cell r="AB702">
            <v>1.287</v>
          </cell>
          <cell r="AC702">
            <v>0.526</v>
          </cell>
          <cell r="AD702">
            <v>0.863</v>
          </cell>
          <cell r="AE702">
            <v>1.182</v>
          </cell>
          <cell r="AF702">
            <v>0.393</v>
          </cell>
          <cell r="AG702">
            <v>0.439</v>
          </cell>
          <cell r="AH702">
            <v>0.304</v>
          </cell>
          <cell r="AI702">
            <v>0.306</v>
          </cell>
          <cell r="AJ702">
            <v>0.345</v>
          </cell>
          <cell r="AK702">
            <v>1.212</v>
          </cell>
          <cell r="AL702">
            <v>5.119</v>
          </cell>
          <cell r="AM702">
            <v>0.129</v>
          </cell>
          <cell r="AN702">
            <v>0.25</v>
          </cell>
          <cell r="AO702">
            <v>0.35</v>
          </cell>
          <cell r="AP702">
            <v>0.09</v>
          </cell>
          <cell r="AQ702">
            <v>0.101</v>
          </cell>
          <cell r="AR702">
            <v>0.095</v>
          </cell>
          <cell r="AS702">
            <v>0.018</v>
          </cell>
          <cell r="AT702">
            <v>1.616</v>
          </cell>
          <cell r="AU702">
            <v>0.078</v>
          </cell>
          <cell r="AV702">
            <v>0.1</v>
          </cell>
          <cell r="AW702">
            <v>0.088</v>
          </cell>
          <cell r="AX702">
            <v>0.111</v>
          </cell>
          <cell r="AY702">
            <v>0.095</v>
          </cell>
          <cell r="AZ702">
            <v>0.522</v>
          </cell>
          <cell r="BA702">
            <v>0.157</v>
          </cell>
          <cell r="BB702">
            <v>0.002</v>
          </cell>
          <cell r="BC702">
            <v>0.12</v>
          </cell>
          <cell r="BD702">
            <v>0.128</v>
          </cell>
          <cell r="BE702">
            <v>0</v>
          </cell>
        </row>
        <row r="703">
          <cell r="C703">
            <v>11.431</v>
          </cell>
          <cell r="D703">
            <v>15.800999999999998</v>
          </cell>
          <cell r="E703">
            <v>9.508000000000001</v>
          </cell>
          <cell r="F703">
            <v>8.228</v>
          </cell>
          <cell r="G703">
            <v>8.23</v>
          </cell>
          <cell r="H703">
            <v>9.952</v>
          </cell>
          <cell r="I703">
            <v>9.269</v>
          </cell>
          <cell r="J703">
            <v>10.524000000000001</v>
          </cell>
          <cell r="K703">
            <v>9.613</v>
          </cell>
          <cell r="L703">
            <v>6.01</v>
          </cell>
          <cell r="M703">
            <v>4.35</v>
          </cell>
          <cell r="N703">
            <v>4.011</v>
          </cell>
          <cell r="O703">
            <v>2.511</v>
          </cell>
          <cell r="P703">
            <v>6.011</v>
          </cell>
          <cell r="Q703">
            <v>2.511</v>
          </cell>
          <cell r="R703">
            <v>1.511</v>
          </cell>
          <cell r="S703">
            <v>1.5</v>
          </cell>
          <cell r="T703">
            <v>8</v>
          </cell>
          <cell r="U703">
            <v>5.5</v>
          </cell>
          <cell r="V703">
            <v>5.5</v>
          </cell>
          <cell r="W703">
            <v>4.7</v>
          </cell>
          <cell r="X703">
            <v>4.7</v>
          </cell>
          <cell r="Y703">
            <v>6.2</v>
          </cell>
          <cell r="Z703">
            <v>5.7</v>
          </cell>
          <cell r="AA703">
            <v>5.7</v>
          </cell>
          <cell r="AB703">
            <v>9.7</v>
          </cell>
          <cell r="AC703">
            <v>9.7</v>
          </cell>
          <cell r="AD703">
            <v>9.7</v>
          </cell>
          <cell r="AE703">
            <v>8.7</v>
          </cell>
          <cell r="AF703">
            <v>8.7</v>
          </cell>
          <cell r="AG703">
            <v>12.873</v>
          </cell>
          <cell r="AH703">
            <v>12.896</v>
          </cell>
          <cell r="AI703">
            <v>10.204</v>
          </cell>
          <cell r="AJ703">
            <v>8.228</v>
          </cell>
          <cell r="AK703">
            <v>4.236</v>
          </cell>
          <cell r="AL703">
            <v>11.239</v>
          </cell>
          <cell r="AM703">
            <v>4.673</v>
          </cell>
          <cell r="AN703">
            <v>3.899</v>
          </cell>
          <cell r="AO703">
            <v>3.9</v>
          </cell>
          <cell r="AP703">
            <v>3.907</v>
          </cell>
          <cell r="AQ703">
            <v>5.708</v>
          </cell>
          <cell r="AR703">
            <v>5.713</v>
          </cell>
          <cell r="AS703">
            <v>6.222</v>
          </cell>
          <cell r="AT703">
            <v>8.227</v>
          </cell>
          <cell r="AU703">
            <v>8.54</v>
          </cell>
          <cell r="AV703">
            <v>7.437</v>
          </cell>
          <cell r="AW703">
            <v>8.149000000000001</v>
          </cell>
          <cell r="AX703">
            <v>8.155999999999999</v>
          </cell>
          <cell r="AY703">
            <v>6.65</v>
          </cell>
          <cell r="AZ703">
            <v>8.658000000000001</v>
          </cell>
          <cell r="BA703">
            <v>8.658000000000001</v>
          </cell>
          <cell r="BB703">
            <v>2.806</v>
          </cell>
          <cell r="BC703">
            <v>10.008</v>
          </cell>
          <cell r="BD703">
            <v>7.408</v>
          </cell>
          <cell r="BE703">
            <v>7.41</v>
          </cell>
        </row>
        <row r="706">
          <cell r="C706">
            <v>0</v>
          </cell>
          <cell r="D706">
            <v>1.131</v>
          </cell>
          <cell r="E706">
            <v>2.013</v>
          </cell>
          <cell r="F706">
            <v>2.012</v>
          </cell>
          <cell r="G706">
            <v>1</v>
          </cell>
          <cell r="H706">
            <v>0</v>
          </cell>
          <cell r="I706">
            <v>0</v>
          </cell>
          <cell r="J706">
            <v>0</v>
          </cell>
          <cell r="K706">
            <v>0</v>
          </cell>
          <cell r="L706">
            <v>0</v>
          </cell>
          <cell r="M706">
            <v>1.511</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U706">
            <v>0</v>
          </cell>
          <cell r="AV706">
            <v>0</v>
          </cell>
          <cell r="AW706">
            <v>0</v>
          </cell>
          <cell r="AX706">
            <v>0</v>
          </cell>
          <cell r="AY706">
            <v>0</v>
          </cell>
          <cell r="AZ706">
            <v>0</v>
          </cell>
          <cell r="BA706">
            <v>0</v>
          </cell>
          <cell r="BB706">
            <v>0</v>
          </cell>
          <cell r="BC706">
            <v>1.916</v>
          </cell>
          <cell r="BD706">
            <v>1.918</v>
          </cell>
          <cell r="BE706">
            <v>1.921</v>
          </cell>
        </row>
        <row r="708">
          <cell r="C708">
            <v>74.215</v>
          </cell>
          <cell r="D708">
            <v>71.975</v>
          </cell>
          <cell r="E708">
            <v>84.297</v>
          </cell>
          <cell r="F708">
            <v>75.353</v>
          </cell>
          <cell r="G708">
            <v>77.076</v>
          </cell>
          <cell r="H708">
            <v>83.841</v>
          </cell>
          <cell r="I708">
            <v>83.785</v>
          </cell>
          <cell r="J708">
            <v>81.371</v>
          </cell>
          <cell r="K708">
            <v>82.192</v>
          </cell>
          <cell r="L708">
            <v>77.222</v>
          </cell>
          <cell r="M708">
            <v>77.711</v>
          </cell>
          <cell r="N708">
            <v>72.338</v>
          </cell>
          <cell r="O708">
            <v>72.972</v>
          </cell>
          <cell r="P708">
            <v>75.199</v>
          </cell>
          <cell r="Q708">
            <v>78.502</v>
          </cell>
          <cell r="R708">
            <v>75.211</v>
          </cell>
          <cell r="S708">
            <v>68.721</v>
          </cell>
          <cell r="T708">
            <v>68.618</v>
          </cell>
          <cell r="U708">
            <v>70.788</v>
          </cell>
          <cell r="V708">
            <v>71.248</v>
          </cell>
          <cell r="W708">
            <v>70.085</v>
          </cell>
          <cell r="X708">
            <v>70.084</v>
          </cell>
          <cell r="Y708">
            <v>64.379</v>
          </cell>
          <cell r="Z708">
            <v>62.243</v>
          </cell>
          <cell r="AA708">
            <v>61.558</v>
          </cell>
          <cell r="AB708">
            <v>64.167</v>
          </cell>
          <cell r="AC708">
            <v>65.11</v>
          </cell>
          <cell r="AD708">
            <v>65.502</v>
          </cell>
          <cell r="AE708">
            <v>68.851</v>
          </cell>
          <cell r="AF708">
            <v>70.533</v>
          </cell>
          <cell r="AG708">
            <v>62.908</v>
          </cell>
          <cell r="AH708">
            <v>61.212</v>
          </cell>
          <cell r="AI708">
            <v>61.308</v>
          </cell>
          <cell r="AJ708">
            <v>65.874</v>
          </cell>
          <cell r="AK708">
            <v>64.056</v>
          </cell>
          <cell r="AL708">
            <v>71.82</v>
          </cell>
          <cell r="AM708">
            <v>72.434</v>
          </cell>
          <cell r="AN708">
            <v>77.63</v>
          </cell>
          <cell r="AO708">
            <v>77.383</v>
          </cell>
          <cell r="AP708">
            <v>72.545</v>
          </cell>
          <cell r="AQ708">
            <v>76.928</v>
          </cell>
          <cell r="AR708">
            <v>75.479</v>
          </cell>
          <cell r="AS708">
            <v>72.412</v>
          </cell>
          <cell r="AT708">
            <v>71.919</v>
          </cell>
          <cell r="AU708">
            <v>78.434</v>
          </cell>
          <cell r="AV708">
            <v>76.091</v>
          </cell>
          <cell r="AW708">
            <v>74.459</v>
          </cell>
          <cell r="AX708">
            <v>75.337</v>
          </cell>
          <cell r="AY708">
            <v>76.126</v>
          </cell>
          <cell r="AZ708">
            <v>77.187</v>
          </cell>
          <cell r="BA708">
            <v>102.182</v>
          </cell>
          <cell r="BB708">
            <v>100.637</v>
          </cell>
          <cell r="BC708">
            <v>90.22</v>
          </cell>
          <cell r="BD708">
            <v>77.574</v>
          </cell>
          <cell r="BE708">
            <v>76.609</v>
          </cell>
        </row>
        <row r="714">
          <cell r="C714">
            <v>0</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U714">
            <v>0</v>
          </cell>
          <cell r="AV714">
            <v>0</v>
          </cell>
          <cell r="AW714">
            <v>0</v>
          </cell>
          <cell r="AX714">
            <v>0</v>
          </cell>
          <cell r="AY714">
            <v>0</v>
          </cell>
          <cell r="AZ714">
            <v>0</v>
          </cell>
          <cell r="BA714">
            <v>0</v>
          </cell>
          <cell r="BB714">
            <v>0</v>
          </cell>
          <cell r="BC714">
            <v>0</v>
          </cell>
          <cell r="BD714">
            <v>0</v>
          </cell>
          <cell r="BE714">
            <v>0</v>
          </cell>
        </row>
        <row r="715">
          <cell r="C715">
            <v>41.957</v>
          </cell>
          <cell r="D715">
            <v>43.402</v>
          </cell>
          <cell r="E715">
            <v>44.67400000000001</v>
          </cell>
          <cell r="F715">
            <v>45.393</v>
          </cell>
          <cell r="G715">
            <v>45.367000000000004</v>
          </cell>
          <cell r="H715">
            <v>51.917</v>
          </cell>
          <cell r="I715">
            <v>51.437</v>
          </cell>
          <cell r="J715">
            <v>51.872</v>
          </cell>
          <cell r="K715">
            <v>50.854</v>
          </cell>
          <cell r="L715">
            <v>51.70399999999999</v>
          </cell>
          <cell r="M715">
            <v>51.628</v>
          </cell>
          <cell r="N715">
            <v>53.133</v>
          </cell>
          <cell r="O715">
            <v>50.916000000000004</v>
          </cell>
          <cell r="P715">
            <v>52.644999999999996</v>
          </cell>
          <cell r="Q715">
            <v>51.801</v>
          </cell>
          <cell r="R715">
            <v>50.993</v>
          </cell>
          <cell r="S715">
            <v>50.425</v>
          </cell>
          <cell r="T715">
            <v>51.76</v>
          </cell>
          <cell r="U715">
            <v>51.604</v>
          </cell>
          <cell r="V715">
            <v>51.7</v>
          </cell>
          <cell r="W715">
            <v>51.501999999999995</v>
          </cell>
          <cell r="X715">
            <v>51.501999999999995</v>
          </cell>
          <cell r="Y715">
            <v>48.168000000000006</v>
          </cell>
          <cell r="Z715">
            <v>46.985</v>
          </cell>
          <cell r="AA715">
            <v>47.620000000000005</v>
          </cell>
          <cell r="AB715">
            <v>48.153</v>
          </cell>
          <cell r="AC715">
            <v>48.144000000000005</v>
          </cell>
          <cell r="AD715">
            <v>47.251</v>
          </cell>
          <cell r="AE715">
            <v>47.831</v>
          </cell>
          <cell r="AF715">
            <v>47.354</v>
          </cell>
          <cell r="AG715">
            <v>51.744</v>
          </cell>
          <cell r="AH715">
            <v>50.678</v>
          </cell>
          <cell r="AI715">
            <v>49.311</v>
          </cell>
          <cell r="AJ715">
            <v>45.232</v>
          </cell>
          <cell r="AK715">
            <v>45.345</v>
          </cell>
          <cell r="AL715">
            <v>48.327</v>
          </cell>
          <cell r="AM715">
            <v>51.207</v>
          </cell>
          <cell r="AN715">
            <v>52.391999999999996</v>
          </cell>
          <cell r="AO715">
            <v>59.323</v>
          </cell>
          <cell r="AP715">
            <v>57.74</v>
          </cell>
          <cell r="AQ715">
            <v>57.762</v>
          </cell>
          <cell r="AR715">
            <v>61.547</v>
          </cell>
          <cell r="AS715">
            <v>63.215</v>
          </cell>
          <cell r="AT715">
            <v>65.147</v>
          </cell>
          <cell r="AU715">
            <v>68.645</v>
          </cell>
          <cell r="AV715">
            <v>67.538</v>
          </cell>
          <cell r="AW715">
            <v>70.254</v>
          </cell>
          <cell r="AX715">
            <v>71.763</v>
          </cell>
          <cell r="AY715">
            <v>73.93</v>
          </cell>
          <cell r="AZ715">
            <v>75.243</v>
          </cell>
          <cell r="BA715">
            <v>75.254</v>
          </cell>
          <cell r="BB715">
            <v>73.15</v>
          </cell>
          <cell r="BC715">
            <v>75.783</v>
          </cell>
          <cell r="BD715">
            <v>75.75200000000001</v>
          </cell>
          <cell r="BE715">
            <v>79.997</v>
          </cell>
        </row>
        <row r="716">
          <cell r="C716">
            <v>14.129</v>
          </cell>
          <cell r="D716">
            <v>14.373</v>
          </cell>
          <cell r="E716">
            <v>15.48</v>
          </cell>
          <cell r="F716">
            <v>14.772</v>
          </cell>
          <cell r="G716">
            <v>15.32</v>
          </cell>
          <cell r="H716">
            <v>13.894</v>
          </cell>
          <cell r="I716">
            <v>13.061</v>
          </cell>
          <cell r="J716">
            <v>12.942</v>
          </cell>
          <cell r="K716">
            <v>12.423</v>
          </cell>
          <cell r="L716">
            <v>12.193</v>
          </cell>
          <cell r="M716">
            <v>10.649</v>
          </cell>
          <cell r="N716">
            <v>10.096</v>
          </cell>
          <cell r="O716">
            <v>10.131</v>
          </cell>
          <cell r="P716">
            <v>11.409</v>
          </cell>
          <cell r="Q716">
            <v>12.429</v>
          </cell>
          <cell r="R716">
            <v>12.377</v>
          </cell>
          <cell r="S716">
            <v>12.118</v>
          </cell>
          <cell r="T716">
            <v>12.01</v>
          </cell>
          <cell r="U716">
            <v>10.601</v>
          </cell>
          <cell r="V716">
            <v>10.591</v>
          </cell>
          <cell r="W716">
            <v>9.583</v>
          </cell>
          <cell r="X716">
            <v>9.583</v>
          </cell>
          <cell r="Y716">
            <v>9.313</v>
          </cell>
          <cell r="Z716">
            <v>9.246</v>
          </cell>
          <cell r="AA716">
            <v>9.158</v>
          </cell>
          <cell r="AB716">
            <v>10.333</v>
          </cell>
          <cell r="AC716">
            <v>11.921</v>
          </cell>
          <cell r="AD716">
            <v>12.065</v>
          </cell>
          <cell r="AE716">
            <v>12.037</v>
          </cell>
          <cell r="AF716">
            <v>11.596</v>
          </cell>
          <cell r="AG716">
            <v>11.338</v>
          </cell>
          <cell r="AH716">
            <v>10.344</v>
          </cell>
          <cell r="AI716">
            <v>10.26</v>
          </cell>
          <cell r="AJ716">
            <v>9.506</v>
          </cell>
          <cell r="AK716">
            <v>9.366</v>
          </cell>
          <cell r="AL716">
            <v>8.972</v>
          </cell>
          <cell r="AM716">
            <v>9.417</v>
          </cell>
          <cell r="AN716">
            <v>10.772</v>
          </cell>
          <cell r="AO716">
            <v>12.599</v>
          </cell>
          <cell r="AP716">
            <v>13.586</v>
          </cell>
          <cell r="AQ716">
            <v>13.586</v>
          </cell>
          <cell r="AR716">
            <v>13.611</v>
          </cell>
          <cell r="AS716">
            <v>12.466</v>
          </cell>
          <cell r="AT716">
            <v>12.11</v>
          </cell>
          <cell r="AU716">
            <v>11.45</v>
          </cell>
          <cell r="AV716">
            <v>10.018</v>
          </cell>
          <cell r="AW716">
            <v>10.018</v>
          </cell>
          <cell r="AX716">
            <v>9.422</v>
          </cell>
          <cell r="AY716">
            <v>9.508</v>
          </cell>
          <cell r="AZ716">
            <v>11.332</v>
          </cell>
          <cell r="BA716">
            <v>13.472</v>
          </cell>
          <cell r="BB716">
            <v>13.182</v>
          </cell>
          <cell r="BC716">
            <v>13.124</v>
          </cell>
          <cell r="BD716">
            <v>13.548</v>
          </cell>
          <cell r="BE716">
            <v>13.45</v>
          </cell>
        </row>
      </sheetData>
      <sheetData sheetId="19">
        <row r="11">
          <cell r="AR11">
            <v>0</v>
          </cell>
          <cell r="AS11">
            <v>0.082</v>
          </cell>
          <cell r="AT11">
            <v>0.082</v>
          </cell>
          <cell r="AU11">
            <v>0.14</v>
          </cell>
          <cell r="AV11">
            <v>2.527</v>
          </cell>
          <cell r="AW11">
            <v>0.137</v>
          </cell>
          <cell r="AX11">
            <v>0.085</v>
          </cell>
          <cell r="AY11">
            <v>0.234</v>
          </cell>
          <cell r="AZ11">
            <v>0.145</v>
          </cell>
          <cell r="BA11">
            <v>0.245</v>
          </cell>
          <cell r="BB11">
            <v>0.18</v>
          </cell>
          <cell r="BC11">
            <v>0.129</v>
          </cell>
          <cell r="BD11">
            <v>0.186</v>
          </cell>
          <cell r="BE11">
            <v>0.104</v>
          </cell>
        </row>
        <row r="19">
          <cell r="AR19">
            <v>0.619</v>
          </cell>
          <cell r="AS19">
            <v>4.426</v>
          </cell>
          <cell r="AT19">
            <v>4.426</v>
          </cell>
          <cell r="AU19">
            <v>4.314</v>
          </cell>
          <cell r="AV19">
            <v>6</v>
          </cell>
          <cell r="AW19">
            <v>6.102</v>
          </cell>
          <cell r="AX19">
            <v>5.748</v>
          </cell>
          <cell r="AY19">
            <v>3.599</v>
          </cell>
          <cell r="AZ19">
            <v>3.026</v>
          </cell>
          <cell r="BA19">
            <v>2.246</v>
          </cell>
          <cell r="BB19">
            <v>1.191</v>
          </cell>
          <cell r="BC19">
            <v>1.518</v>
          </cell>
          <cell r="BD19">
            <v>1.73</v>
          </cell>
          <cell r="BE19">
            <v>6.634</v>
          </cell>
        </row>
        <row r="35">
          <cell r="AR35">
            <v>0</v>
          </cell>
          <cell r="AS35">
            <v>0</v>
          </cell>
          <cell r="AT35">
            <v>0</v>
          </cell>
          <cell r="AU35">
            <v>0</v>
          </cell>
          <cell r="AV35">
            <v>0</v>
          </cell>
          <cell r="AW35">
            <v>0</v>
          </cell>
          <cell r="AX35">
            <v>0</v>
          </cell>
          <cell r="AY35">
            <v>2.001</v>
          </cell>
          <cell r="AZ35">
            <v>0</v>
          </cell>
          <cell r="BA35">
            <v>0</v>
          </cell>
          <cell r="BB35">
            <v>0</v>
          </cell>
          <cell r="BC35">
            <v>0</v>
          </cell>
          <cell r="BD35">
            <v>1.5</v>
          </cell>
          <cell r="BE35">
            <v>0</v>
          </cell>
        </row>
        <row r="52">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row>
        <row r="58">
          <cell r="AR58">
            <v>3.5</v>
          </cell>
          <cell r="AS58">
            <v>2.5</v>
          </cell>
          <cell r="AT58">
            <v>2.5</v>
          </cell>
          <cell r="AU58">
            <v>2.5</v>
          </cell>
          <cell r="AV58">
            <v>2</v>
          </cell>
          <cell r="AW58">
            <v>4</v>
          </cell>
          <cell r="AX58">
            <v>3.898</v>
          </cell>
          <cell r="AY58">
            <v>5.991</v>
          </cell>
          <cell r="AZ58">
            <v>7.95</v>
          </cell>
          <cell r="BA58">
            <v>10.923</v>
          </cell>
          <cell r="BB58">
            <v>12.61</v>
          </cell>
          <cell r="BC58">
            <v>12.291</v>
          </cell>
          <cell r="BD58">
            <v>10.586</v>
          </cell>
          <cell r="BE58">
            <v>8.377</v>
          </cell>
        </row>
        <row r="64">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row>
        <row r="88">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row>
        <row r="97">
          <cell r="AR97">
            <v>0.37</v>
          </cell>
          <cell r="AS97">
            <v>0.607</v>
          </cell>
          <cell r="AT97">
            <v>0.607</v>
          </cell>
          <cell r="AU97">
            <v>0.562</v>
          </cell>
          <cell r="AV97">
            <v>0.59</v>
          </cell>
          <cell r="AW97">
            <v>0.778</v>
          </cell>
          <cell r="AX97">
            <v>1.677</v>
          </cell>
          <cell r="AY97">
            <v>1.705</v>
          </cell>
          <cell r="AZ97">
            <v>1.769</v>
          </cell>
          <cell r="BA97">
            <v>2.195</v>
          </cell>
          <cell r="BB97">
            <v>2.541</v>
          </cell>
          <cell r="BC97">
            <v>2.651</v>
          </cell>
          <cell r="BD97">
            <v>2.646</v>
          </cell>
          <cell r="BE97">
            <v>2.925</v>
          </cell>
        </row>
        <row r="101">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row>
        <row r="212">
          <cell r="AR212">
            <v>1.079</v>
          </cell>
          <cell r="AS212">
            <v>0.781</v>
          </cell>
          <cell r="AT212">
            <v>0.781</v>
          </cell>
          <cell r="AU212">
            <v>1.197</v>
          </cell>
          <cell r="AV212">
            <v>1.589</v>
          </cell>
          <cell r="AW212">
            <v>1.947</v>
          </cell>
          <cell r="AX212">
            <v>1.788</v>
          </cell>
          <cell r="AY212">
            <v>1.98</v>
          </cell>
          <cell r="AZ212">
            <v>2.12</v>
          </cell>
          <cell r="BA212">
            <v>2.278</v>
          </cell>
          <cell r="BB212">
            <v>2.385</v>
          </cell>
          <cell r="BC212">
            <v>2.458</v>
          </cell>
          <cell r="BD212">
            <v>2.553</v>
          </cell>
          <cell r="BE212">
            <v>2.733</v>
          </cell>
        </row>
        <row r="239">
          <cell r="AR239">
            <v>0.324</v>
          </cell>
          <cell r="AS239">
            <v>0.328</v>
          </cell>
          <cell r="AT239">
            <v>0.328</v>
          </cell>
          <cell r="AU239">
            <v>0.397</v>
          </cell>
          <cell r="AV239">
            <v>0.572</v>
          </cell>
          <cell r="AW239">
            <v>0.511</v>
          </cell>
          <cell r="AX239">
            <v>0.509</v>
          </cell>
          <cell r="AY239">
            <v>0.501</v>
          </cell>
          <cell r="AZ239">
            <v>0.569</v>
          </cell>
          <cell r="BA239">
            <v>0.552</v>
          </cell>
          <cell r="BB239">
            <v>0.536</v>
          </cell>
          <cell r="BC239">
            <v>0.527</v>
          </cell>
          <cell r="BD239">
            <v>0.538</v>
          </cell>
          <cell r="BE239">
            <v>0.563</v>
          </cell>
        </row>
        <row r="383">
          <cell r="AR383">
            <v>0</v>
          </cell>
          <cell r="AS383">
            <v>0</v>
          </cell>
          <cell r="AT383">
            <v>0</v>
          </cell>
          <cell r="AU383">
            <v>0</v>
          </cell>
          <cell r="AV383">
            <v>0</v>
          </cell>
          <cell r="AW383">
            <v>0</v>
          </cell>
          <cell r="AX383">
            <v>0</v>
          </cell>
          <cell r="AY383">
            <v>0</v>
          </cell>
          <cell r="AZ383">
            <v>0</v>
          </cell>
          <cell r="BA383">
            <v>0</v>
          </cell>
          <cell r="BB383">
            <v>0</v>
          </cell>
          <cell r="BC383">
            <v>0</v>
          </cell>
          <cell r="BD383">
            <v>0</v>
          </cell>
          <cell r="BE383">
            <v>0</v>
          </cell>
        </row>
        <row r="478">
          <cell r="AR478">
            <v>0.449</v>
          </cell>
          <cell r="AS478">
            <v>0.239</v>
          </cell>
          <cell r="AT478">
            <v>0.239</v>
          </cell>
          <cell r="AU478">
            <v>0.049</v>
          </cell>
          <cell r="AV478">
            <v>0.275</v>
          </cell>
          <cell r="AW478">
            <v>0.489</v>
          </cell>
          <cell r="AX478">
            <v>0.333</v>
          </cell>
          <cell r="AY478">
            <v>0.317</v>
          </cell>
          <cell r="AZ478">
            <v>0.416</v>
          </cell>
          <cell r="BA478">
            <v>1.9</v>
          </cell>
          <cell r="BB478">
            <v>1.825</v>
          </cell>
          <cell r="BC478">
            <v>1.795</v>
          </cell>
          <cell r="BD478">
            <v>1.719</v>
          </cell>
          <cell r="BE478">
            <v>1.756</v>
          </cell>
        </row>
        <row r="543">
          <cell r="AR543">
            <v>6</v>
          </cell>
          <cell r="AS543">
            <v>6</v>
          </cell>
          <cell r="AT543">
            <v>6</v>
          </cell>
          <cell r="AU543">
            <v>6</v>
          </cell>
          <cell r="AV543">
            <v>10</v>
          </cell>
          <cell r="AW543">
            <v>10</v>
          </cell>
          <cell r="AX543">
            <v>10</v>
          </cell>
          <cell r="AY543">
            <v>10</v>
          </cell>
          <cell r="AZ543">
            <v>10</v>
          </cell>
          <cell r="BA543">
            <v>10</v>
          </cell>
          <cell r="BB543">
            <v>10</v>
          </cell>
          <cell r="BC543">
            <v>10</v>
          </cell>
          <cell r="BD543">
            <v>10</v>
          </cell>
          <cell r="BE543">
            <v>10</v>
          </cell>
        </row>
        <row r="547">
          <cell r="AR547">
            <v>-0.233</v>
          </cell>
          <cell r="AS547">
            <v>-0.233</v>
          </cell>
          <cell r="AT547">
            <v>-0.233</v>
          </cell>
          <cell r="AU547">
            <v>-0.233</v>
          </cell>
          <cell r="AV547">
            <v>-0.233</v>
          </cell>
          <cell r="AW547">
            <v>-0.233</v>
          </cell>
          <cell r="AX547">
            <v>-0.233</v>
          </cell>
          <cell r="AY547">
            <v>-0.233</v>
          </cell>
          <cell r="AZ547">
            <v>-0.233</v>
          </cell>
          <cell r="BA547">
            <v>-0.333</v>
          </cell>
          <cell r="BB547">
            <v>-0.562</v>
          </cell>
          <cell r="BC547">
            <v>-0.789</v>
          </cell>
          <cell r="BD547">
            <v>-0.984</v>
          </cell>
          <cell r="BE547">
            <v>-1.339</v>
          </cell>
        </row>
        <row r="550">
          <cell r="AR550">
            <v>-1.135</v>
          </cell>
          <cell r="AS550">
            <v>-1.196</v>
          </cell>
          <cell r="AT550">
            <v>-1.196</v>
          </cell>
          <cell r="AU550">
            <v>-1.239</v>
          </cell>
          <cell r="AV550">
            <v>-1.548</v>
          </cell>
          <cell r="AW550">
            <v>-1.905</v>
          </cell>
          <cell r="AX550">
            <v>-2.142</v>
          </cell>
          <cell r="AY550">
            <v>-2.368</v>
          </cell>
          <cell r="AZ550">
            <v>-2.629</v>
          </cell>
          <cell r="BA550">
            <v>-2.636</v>
          </cell>
          <cell r="BB550">
            <v>-2.636</v>
          </cell>
          <cell r="BC550">
            <v>-2.636</v>
          </cell>
          <cell r="BD550">
            <v>-2.636</v>
          </cell>
          <cell r="BE550">
            <v>-2.636</v>
          </cell>
        </row>
        <row r="703">
          <cell r="AR703">
            <v>0</v>
          </cell>
          <cell r="AS703">
            <v>0</v>
          </cell>
          <cell r="AT703">
            <v>0</v>
          </cell>
          <cell r="AU703">
            <v>0</v>
          </cell>
          <cell r="AV703">
            <v>0</v>
          </cell>
          <cell r="AW703">
            <v>0</v>
          </cell>
          <cell r="AX703">
            <v>0</v>
          </cell>
          <cell r="AY703">
            <v>0</v>
          </cell>
          <cell r="AZ703">
            <v>0</v>
          </cell>
          <cell r="BA703">
            <v>0</v>
          </cell>
          <cell r="BB703">
            <v>0</v>
          </cell>
          <cell r="BC703">
            <v>0</v>
          </cell>
          <cell r="BD703">
            <v>0</v>
          </cell>
          <cell r="BE703">
            <v>0</v>
          </cell>
        </row>
        <row r="704">
          <cell r="AR704">
            <v>0</v>
          </cell>
          <cell r="AS704">
            <v>0</v>
          </cell>
          <cell r="AT704">
            <v>0</v>
          </cell>
          <cell r="AU704">
            <v>0</v>
          </cell>
          <cell r="AV704">
            <v>0</v>
          </cell>
          <cell r="AW704">
            <v>0</v>
          </cell>
          <cell r="AX704">
            <v>0</v>
          </cell>
          <cell r="AY704">
            <v>0</v>
          </cell>
          <cell r="AZ704">
            <v>0</v>
          </cell>
          <cell r="BA704">
            <v>0</v>
          </cell>
          <cell r="BB704">
            <v>0</v>
          </cell>
          <cell r="BC704">
            <v>0</v>
          </cell>
          <cell r="BD704">
            <v>0</v>
          </cell>
          <cell r="BE704">
            <v>0</v>
          </cell>
        </row>
        <row r="705">
          <cell r="AR705">
            <v>0</v>
          </cell>
          <cell r="AS705">
            <v>0</v>
          </cell>
          <cell r="AT705">
            <v>0</v>
          </cell>
          <cell r="AU705">
            <v>0</v>
          </cell>
          <cell r="AV705">
            <v>0</v>
          </cell>
          <cell r="AW705">
            <v>0</v>
          </cell>
          <cell r="AX705">
            <v>0</v>
          </cell>
          <cell r="AY705">
            <v>0</v>
          </cell>
          <cell r="AZ705">
            <v>0</v>
          </cell>
          <cell r="BA705">
            <v>0</v>
          </cell>
          <cell r="BB705">
            <v>0</v>
          </cell>
          <cell r="BC705">
            <v>0</v>
          </cell>
          <cell r="BD705">
            <v>0</v>
          </cell>
          <cell r="BE705">
            <v>0</v>
          </cell>
        </row>
        <row r="706">
          <cell r="AR706">
            <v>0.811</v>
          </cell>
          <cell r="AS706">
            <v>3.914</v>
          </cell>
          <cell r="AT706">
            <v>3.914</v>
          </cell>
          <cell r="AU706">
            <v>4.533</v>
          </cell>
          <cell r="AV706">
            <v>4.784</v>
          </cell>
          <cell r="AW706">
            <v>5.124</v>
          </cell>
          <cell r="AX706">
            <v>5.747</v>
          </cell>
          <cell r="AY706">
            <v>8.295</v>
          </cell>
          <cell r="AZ706">
            <v>8.025</v>
          </cell>
          <cell r="BA706">
            <v>9.508</v>
          </cell>
          <cell r="BB706">
            <v>10.816</v>
          </cell>
          <cell r="BC706">
            <v>11.204</v>
          </cell>
          <cell r="BD706">
            <v>11.64</v>
          </cell>
          <cell r="BE706">
            <v>13.555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66"/>
  <sheetViews>
    <sheetView zoomScalePageLayoutView="0" workbookViewId="0" topLeftCell="A61">
      <selection activeCell="B65" sqref="B65"/>
    </sheetView>
  </sheetViews>
  <sheetFormatPr defaultColWidth="9.140625" defaultRowHeight="12.75"/>
  <cols>
    <col min="1" max="1" width="5.140625" style="2" customWidth="1"/>
    <col min="2" max="2" width="53.7109375" style="1" bestFit="1" customWidth="1"/>
    <col min="3" max="3" width="4.00390625" style="5" bestFit="1" customWidth="1"/>
    <col min="4" max="4" width="51.00390625" style="1" customWidth="1"/>
    <col min="5" max="16384" width="9.140625" style="9" customWidth="1"/>
  </cols>
  <sheetData>
    <row r="1" spans="1:5" ht="19.5" customHeight="1">
      <c r="A1" s="127" t="s">
        <v>112</v>
      </c>
      <c r="B1" s="127"/>
      <c r="C1" s="127"/>
      <c r="D1" s="128"/>
      <c r="E1" s="12"/>
    </row>
    <row r="2" spans="1:5" ht="12.75">
      <c r="A2" s="18"/>
      <c r="B2" s="18"/>
      <c r="C2" s="19"/>
      <c r="D2" s="23" t="s">
        <v>3</v>
      </c>
      <c r="E2" s="20"/>
    </row>
    <row r="3" spans="1:4" s="15" customFormat="1" ht="15.75" customHeight="1">
      <c r="A3" s="13">
        <v>1</v>
      </c>
      <c r="B3" s="4" t="s">
        <v>31</v>
      </c>
      <c r="C3" s="14"/>
      <c r="D3" s="4"/>
    </row>
    <row r="4" spans="1:4" ht="12.75">
      <c r="A4" s="2">
        <v>1.1</v>
      </c>
      <c r="B4" s="6" t="s">
        <v>28</v>
      </c>
      <c r="C4" s="5" t="s">
        <v>149</v>
      </c>
      <c r="D4" s="24" t="s">
        <v>16</v>
      </c>
    </row>
    <row r="5" spans="1:4" ht="25.5">
      <c r="A5" s="11">
        <v>1.2</v>
      </c>
      <c r="B5" s="6" t="s">
        <v>29</v>
      </c>
      <c r="C5" s="5" t="s">
        <v>142</v>
      </c>
      <c r="D5" s="24" t="s">
        <v>161</v>
      </c>
    </row>
    <row r="6" spans="1:4" ht="12.75">
      <c r="A6" s="2">
        <v>1.3</v>
      </c>
      <c r="B6" s="6" t="s">
        <v>55</v>
      </c>
      <c r="C6" s="5" t="s">
        <v>145</v>
      </c>
      <c r="D6" s="24" t="s">
        <v>162</v>
      </c>
    </row>
    <row r="7" spans="1:4" ht="12.75">
      <c r="A7" s="2">
        <v>1.4</v>
      </c>
      <c r="B7" s="6" t="s">
        <v>30</v>
      </c>
      <c r="C7" s="5" t="s">
        <v>141</v>
      </c>
      <c r="D7" s="24" t="s">
        <v>163</v>
      </c>
    </row>
    <row r="8" ht="12.75">
      <c r="D8" s="24"/>
    </row>
    <row r="9" spans="1:4" ht="12.75">
      <c r="A9" s="13">
        <v>2</v>
      </c>
      <c r="B9" s="4" t="s">
        <v>54</v>
      </c>
      <c r="D9" s="24"/>
    </row>
    <row r="10" spans="1:4" ht="12.75">
      <c r="A10" s="2">
        <v>2.1</v>
      </c>
      <c r="B10" s="6" t="s">
        <v>32</v>
      </c>
      <c r="C10" s="5" t="s">
        <v>33</v>
      </c>
      <c r="D10" s="24" t="s">
        <v>164</v>
      </c>
    </row>
    <row r="11" spans="1:4" ht="25.5">
      <c r="A11" s="2">
        <v>2.2</v>
      </c>
      <c r="B11" s="6" t="s">
        <v>34</v>
      </c>
      <c r="C11" s="5" t="s">
        <v>146</v>
      </c>
      <c r="D11" s="24" t="s">
        <v>165</v>
      </c>
    </row>
    <row r="12" spans="1:4" ht="25.5">
      <c r="A12" s="2">
        <v>2.3</v>
      </c>
      <c r="B12" s="6" t="s">
        <v>35</v>
      </c>
      <c r="C12" s="5" t="s">
        <v>147</v>
      </c>
      <c r="D12" s="24" t="s">
        <v>165</v>
      </c>
    </row>
    <row r="13" ht="12.75">
      <c r="D13" s="24"/>
    </row>
    <row r="14" spans="1:4" ht="12.75">
      <c r="A14" s="13">
        <v>3</v>
      </c>
      <c r="B14" s="4" t="s">
        <v>113</v>
      </c>
      <c r="D14" s="24"/>
    </row>
    <row r="15" spans="1:4" ht="12.75">
      <c r="A15" s="2">
        <v>3.1</v>
      </c>
      <c r="B15" s="6" t="s">
        <v>72</v>
      </c>
      <c r="C15" s="5" t="s">
        <v>151</v>
      </c>
      <c r="D15" s="24" t="s">
        <v>164</v>
      </c>
    </row>
    <row r="16" spans="1:4" ht="25.5">
      <c r="A16" s="2">
        <v>3.2</v>
      </c>
      <c r="B16" s="6" t="s">
        <v>36</v>
      </c>
      <c r="C16" s="5" t="s">
        <v>152</v>
      </c>
      <c r="D16" s="24" t="s">
        <v>165</v>
      </c>
    </row>
    <row r="17" spans="1:4" ht="25.5">
      <c r="A17" s="2">
        <v>3.3</v>
      </c>
      <c r="B17" s="6" t="s">
        <v>37</v>
      </c>
      <c r="C17" s="5" t="s">
        <v>153</v>
      </c>
      <c r="D17" s="24" t="s">
        <v>165</v>
      </c>
    </row>
    <row r="18" spans="1:4" ht="12.75">
      <c r="A18" s="2">
        <v>3.4</v>
      </c>
      <c r="B18" s="6" t="s">
        <v>43</v>
      </c>
      <c r="C18" s="5" t="s">
        <v>38</v>
      </c>
      <c r="D18" s="24" t="s">
        <v>66</v>
      </c>
    </row>
    <row r="19" spans="1:4" ht="12.75">
      <c r="A19" s="2">
        <v>3.5</v>
      </c>
      <c r="B19" s="6" t="s">
        <v>44</v>
      </c>
      <c r="C19" s="5" t="s">
        <v>191</v>
      </c>
      <c r="D19" s="24" t="s">
        <v>168</v>
      </c>
    </row>
    <row r="20" spans="2:4" ht="12.75">
      <c r="B20" s="6"/>
      <c r="D20" s="24"/>
    </row>
    <row r="21" spans="2:4" ht="12.75">
      <c r="B21" s="16" t="s">
        <v>45</v>
      </c>
      <c r="D21" s="24"/>
    </row>
    <row r="22" spans="1:4" ht="12.75">
      <c r="A22" s="2">
        <v>3.6</v>
      </c>
      <c r="B22" s="17" t="s">
        <v>34</v>
      </c>
      <c r="C22" s="5" t="s">
        <v>39</v>
      </c>
      <c r="D22" s="24" t="s">
        <v>168</v>
      </c>
    </row>
    <row r="23" spans="1:4" ht="12.75">
      <c r="A23" s="2">
        <v>3.7</v>
      </c>
      <c r="B23" s="17" t="s">
        <v>35</v>
      </c>
      <c r="C23" s="5" t="s">
        <v>40</v>
      </c>
      <c r="D23" s="24" t="s">
        <v>168</v>
      </c>
    </row>
    <row r="24" spans="1:4" ht="22.5" customHeight="1">
      <c r="A24" s="2">
        <v>3.8</v>
      </c>
      <c r="B24" s="17" t="s">
        <v>47</v>
      </c>
      <c r="C24" s="5" t="s">
        <v>197</v>
      </c>
      <c r="D24" s="24" t="s">
        <v>172</v>
      </c>
    </row>
    <row r="25" spans="1:4" ht="12.75">
      <c r="A25" s="2">
        <v>3.9</v>
      </c>
      <c r="B25" s="17" t="s">
        <v>46</v>
      </c>
      <c r="C25" s="5" t="s">
        <v>187</v>
      </c>
      <c r="D25" s="24" t="s">
        <v>169</v>
      </c>
    </row>
    <row r="26" spans="1:4" ht="12.75">
      <c r="A26" s="3">
        <v>4</v>
      </c>
      <c r="B26" s="17" t="s">
        <v>47</v>
      </c>
      <c r="C26" s="5" t="s">
        <v>158</v>
      </c>
      <c r="D26" s="24" t="s">
        <v>160</v>
      </c>
    </row>
    <row r="27" spans="1:4" ht="12.75">
      <c r="A27" s="3">
        <v>4.1</v>
      </c>
      <c r="B27" s="17" t="s">
        <v>48</v>
      </c>
      <c r="C27" s="5" t="s">
        <v>41</v>
      </c>
      <c r="D27" s="24" t="s">
        <v>160</v>
      </c>
    </row>
    <row r="28" spans="1:4" ht="12.75">
      <c r="A28" s="3">
        <v>4.2</v>
      </c>
      <c r="B28" s="17" t="s">
        <v>166</v>
      </c>
      <c r="C28" s="5" t="s">
        <v>199</v>
      </c>
      <c r="D28" s="24" t="s">
        <v>170</v>
      </c>
    </row>
    <row r="29" spans="1:4" ht="12.75">
      <c r="A29" s="3">
        <v>4.3</v>
      </c>
      <c r="B29" s="17" t="s">
        <v>167</v>
      </c>
      <c r="C29" s="5" t="s">
        <v>201</v>
      </c>
      <c r="D29" s="24" t="s">
        <v>171</v>
      </c>
    </row>
    <row r="30" spans="2:4" ht="12.75">
      <c r="B30" s="16" t="s">
        <v>49</v>
      </c>
      <c r="D30" s="24"/>
    </row>
    <row r="31" spans="1:4" ht="12.75">
      <c r="A31" s="2">
        <v>4.1</v>
      </c>
      <c r="B31" s="17" t="s">
        <v>34</v>
      </c>
      <c r="C31" s="5" t="s">
        <v>202</v>
      </c>
      <c r="D31" s="24" t="s">
        <v>159</v>
      </c>
    </row>
    <row r="32" spans="1:4" ht="12.75">
      <c r="A32" s="2">
        <v>4.2</v>
      </c>
      <c r="B32" s="17" t="s">
        <v>35</v>
      </c>
      <c r="C32" s="5" t="s">
        <v>203</v>
      </c>
      <c r="D32" s="24" t="s">
        <v>159</v>
      </c>
    </row>
    <row r="33" spans="1:4" ht="12.75">
      <c r="A33" s="3"/>
      <c r="B33" s="16" t="s">
        <v>50</v>
      </c>
      <c r="D33" s="24"/>
    </row>
    <row r="34" spans="1:4" ht="12.75">
      <c r="A34" s="2">
        <v>4.3</v>
      </c>
      <c r="B34" s="17" t="s">
        <v>34</v>
      </c>
      <c r="C34" s="5" t="s">
        <v>194</v>
      </c>
      <c r="D34" s="24" t="s">
        <v>159</v>
      </c>
    </row>
    <row r="35" spans="1:4" ht="12.75">
      <c r="A35" s="3">
        <v>4.4</v>
      </c>
      <c r="B35" s="17" t="s">
        <v>35</v>
      </c>
      <c r="C35" s="5" t="s">
        <v>1</v>
      </c>
      <c r="D35" s="24" t="s">
        <v>159</v>
      </c>
    </row>
    <row r="36" spans="2:4" ht="12.75">
      <c r="B36" s="16" t="s">
        <v>51</v>
      </c>
      <c r="D36" s="24"/>
    </row>
    <row r="37" spans="1:4" ht="12.75">
      <c r="A37" s="2">
        <v>4.5</v>
      </c>
      <c r="B37" s="17" t="s">
        <v>34</v>
      </c>
      <c r="C37" s="5" t="s">
        <v>0</v>
      </c>
      <c r="D37" s="24" t="s">
        <v>159</v>
      </c>
    </row>
    <row r="38" spans="1:4" ht="12.75">
      <c r="A38" s="2">
        <v>4.6</v>
      </c>
      <c r="B38" s="17" t="s">
        <v>35</v>
      </c>
      <c r="C38" s="5" t="s">
        <v>0</v>
      </c>
      <c r="D38" s="24" t="s">
        <v>159</v>
      </c>
    </row>
    <row r="39" spans="2:4" ht="12.75">
      <c r="B39" s="16" t="s">
        <v>52</v>
      </c>
      <c r="D39" s="24"/>
    </row>
    <row r="40" spans="1:4" ht="12.75">
      <c r="A40" s="2">
        <v>4.7</v>
      </c>
      <c r="B40" s="17" t="s">
        <v>34</v>
      </c>
      <c r="C40" s="5" t="s">
        <v>71</v>
      </c>
      <c r="D40" s="24" t="s">
        <v>159</v>
      </c>
    </row>
    <row r="41" spans="1:4" ht="12.75">
      <c r="A41" s="2">
        <v>4.8</v>
      </c>
      <c r="B41" s="17" t="s">
        <v>35</v>
      </c>
      <c r="C41" s="5" t="s">
        <v>71</v>
      </c>
      <c r="D41" s="24" t="s">
        <v>159</v>
      </c>
    </row>
    <row r="42" ht="12.75">
      <c r="D42" s="24"/>
    </row>
    <row r="43" spans="1:4" ht="12.75">
      <c r="A43" s="13">
        <v>5</v>
      </c>
      <c r="B43" s="4" t="s">
        <v>69</v>
      </c>
      <c r="D43" s="24"/>
    </row>
    <row r="44" spans="2:4" ht="12.75">
      <c r="B44" s="16" t="s">
        <v>53</v>
      </c>
      <c r="D44" s="24"/>
    </row>
    <row r="45" spans="1:4" ht="12.75">
      <c r="A45" s="3">
        <v>5</v>
      </c>
      <c r="B45" s="17" t="s">
        <v>34</v>
      </c>
      <c r="C45" s="5" t="s">
        <v>5</v>
      </c>
      <c r="D45" s="24" t="s">
        <v>159</v>
      </c>
    </row>
    <row r="46" spans="1:4" ht="12.75">
      <c r="A46" s="2">
        <v>5.1</v>
      </c>
      <c r="B46" s="17" t="s">
        <v>35</v>
      </c>
      <c r="C46" s="5" t="s">
        <v>5</v>
      </c>
      <c r="D46" s="24" t="s">
        <v>159</v>
      </c>
    </row>
    <row r="47" spans="2:4" ht="12.75">
      <c r="B47" s="7"/>
      <c r="D47" s="24"/>
    </row>
    <row r="48" spans="1:4" ht="12.75">
      <c r="A48" s="13">
        <v>6</v>
      </c>
      <c r="B48" s="4" t="s">
        <v>70</v>
      </c>
      <c r="D48" s="24"/>
    </row>
    <row r="49" spans="1:4" ht="12.75">
      <c r="A49" s="3">
        <v>6.1</v>
      </c>
      <c r="B49" s="6" t="s">
        <v>10</v>
      </c>
      <c r="C49" s="5" t="s">
        <v>89</v>
      </c>
      <c r="D49" s="24" t="s">
        <v>160</v>
      </c>
    </row>
    <row r="50" spans="1:4" ht="12.75">
      <c r="A50" s="2">
        <v>6.2</v>
      </c>
      <c r="B50" s="6" t="s">
        <v>188</v>
      </c>
      <c r="C50" s="5" t="s">
        <v>89</v>
      </c>
      <c r="D50" s="24" t="s">
        <v>160</v>
      </c>
    </row>
    <row r="51" ht="12.75">
      <c r="D51" s="24"/>
    </row>
    <row r="52" spans="1:4" ht="12.75">
      <c r="A52" s="13">
        <v>7</v>
      </c>
      <c r="B52" s="4" t="s">
        <v>79</v>
      </c>
      <c r="D52" s="24"/>
    </row>
    <row r="53" spans="1:4" ht="12.75">
      <c r="A53" s="2">
        <v>7.1</v>
      </c>
      <c r="B53" s="6" t="s">
        <v>80</v>
      </c>
      <c r="C53" s="5" t="s">
        <v>90</v>
      </c>
      <c r="D53" s="24" t="s">
        <v>160</v>
      </c>
    </row>
    <row r="54" spans="1:4" ht="25.5">
      <c r="A54" s="2">
        <v>7.2</v>
      </c>
      <c r="B54" s="6" t="s">
        <v>73</v>
      </c>
      <c r="C54" s="5" t="s">
        <v>91</v>
      </c>
      <c r="D54" s="24" t="s">
        <v>56</v>
      </c>
    </row>
    <row r="55" spans="1:4" ht="12.75">
      <c r="A55" s="2">
        <v>7.3</v>
      </c>
      <c r="B55" s="6" t="s">
        <v>81</v>
      </c>
      <c r="C55" s="5" t="s">
        <v>92</v>
      </c>
      <c r="D55" s="24" t="s">
        <v>198</v>
      </c>
    </row>
    <row r="56" spans="1:4" ht="12.75">
      <c r="A56" s="2">
        <v>7.4</v>
      </c>
      <c r="B56" s="6" t="s">
        <v>82</v>
      </c>
      <c r="C56" s="5" t="s">
        <v>93</v>
      </c>
      <c r="D56" s="24" t="s">
        <v>160</v>
      </c>
    </row>
    <row r="57" ht="12.75">
      <c r="D57" s="24"/>
    </row>
    <row r="58" spans="1:4" ht="12.75">
      <c r="A58" s="13">
        <v>8</v>
      </c>
      <c r="B58" s="4" t="s">
        <v>83</v>
      </c>
      <c r="D58" s="24"/>
    </row>
    <row r="59" spans="1:4" ht="25.5">
      <c r="A59" s="2">
        <v>8.1</v>
      </c>
      <c r="B59" s="6" t="s">
        <v>84</v>
      </c>
      <c r="C59" s="5" t="s">
        <v>195</v>
      </c>
      <c r="D59" s="24" t="s">
        <v>74</v>
      </c>
    </row>
    <row r="60" spans="1:4" ht="12.75">
      <c r="A60" s="2">
        <v>8.2</v>
      </c>
      <c r="B60" s="6" t="s">
        <v>85</v>
      </c>
      <c r="C60" s="5" t="s">
        <v>94</v>
      </c>
      <c r="D60" s="24" t="s">
        <v>160</v>
      </c>
    </row>
    <row r="61" spans="1:4" ht="12.75">
      <c r="A61" s="2">
        <v>8.3</v>
      </c>
      <c r="B61" s="6" t="s">
        <v>86</v>
      </c>
      <c r="C61" s="5" t="s">
        <v>94</v>
      </c>
      <c r="D61" s="24" t="s">
        <v>160</v>
      </c>
    </row>
    <row r="62" spans="1:4" ht="12.75">
      <c r="A62" s="2">
        <v>8.4</v>
      </c>
      <c r="B62" s="6" t="s">
        <v>87</v>
      </c>
      <c r="C62" s="5" t="s">
        <v>114</v>
      </c>
      <c r="D62" s="24" t="s">
        <v>160</v>
      </c>
    </row>
    <row r="63" spans="1:4" ht="12.75">
      <c r="A63" s="2">
        <v>8.5</v>
      </c>
      <c r="B63" s="6" t="s">
        <v>88</v>
      </c>
      <c r="C63" s="5" t="s">
        <v>114</v>
      </c>
      <c r="D63" s="24" t="s">
        <v>160</v>
      </c>
    </row>
    <row r="64" ht="12.75">
      <c r="D64" s="24"/>
    </row>
    <row r="65" spans="1:4" ht="12.75">
      <c r="A65" s="10">
        <v>9.2</v>
      </c>
      <c r="B65" s="10" t="s">
        <v>2</v>
      </c>
      <c r="C65" s="5" t="s">
        <v>115</v>
      </c>
      <c r="D65" s="24" t="s">
        <v>122</v>
      </c>
    </row>
    <row r="66" spans="1:5" ht="12.75">
      <c r="A66" s="21"/>
      <c r="B66" s="8"/>
      <c r="C66" s="22"/>
      <c r="D66" s="8"/>
      <c r="E66" s="20"/>
    </row>
  </sheetData>
  <sheetProtection/>
  <mergeCells count="1">
    <mergeCell ref="A1:D1"/>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48"/>
  </sheetPr>
  <dimension ref="A1:M50"/>
  <sheetViews>
    <sheetView zoomScale="85" zoomScaleNormal="85" zoomScalePageLayoutView="0" workbookViewId="0" topLeftCell="A1">
      <pane ySplit="6" topLeftCell="A25" activePane="bottomLeft" state="frozen"/>
      <selection pane="topLeft" activeCell="A1" sqref="A1"/>
      <selection pane="bottomLeft" activeCell="O35" sqref="O35"/>
    </sheetView>
  </sheetViews>
  <sheetFormatPr defaultColWidth="9.140625" defaultRowHeight="12.75"/>
  <cols>
    <col min="1" max="1" width="8.00390625" style="31" customWidth="1"/>
    <col min="2" max="2" width="6.57421875" style="31" customWidth="1"/>
    <col min="3" max="3" width="7.28125" style="31" customWidth="1"/>
    <col min="4" max="4" width="8.421875" style="31" customWidth="1"/>
    <col min="5" max="5" width="9.421875" style="31" customWidth="1"/>
    <col min="6" max="6" width="7.8515625" style="31" customWidth="1"/>
    <col min="7" max="7" width="9.8515625" style="31" customWidth="1"/>
    <col min="8" max="8" width="7.421875" style="31" customWidth="1"/>
    <col min="9" max="9" width="10.7109375" style="31" customWidth="1"/>
    <col min="10" max="10" width="8.421875" style="31" customWidth="1"/>
    <col min="11" max="11" width="9.140625" style="31" customWidth="1"/>
    <col min="12" max="13" width="7.7109375" style="31" customWidth="1"/>
    <col min="14" max="16384" width="9.140625" style="31" customWidth="1"/>
  </cols>
  <sheetData>
    <row r="1" spans="1:12" ht="12.75" customHeight="1">
      <c r="A1" s="136" t="s">
        <v>63</v>
      </c>
      <c r="B1" s="157"/>
      <c r="C1" s="157"/>
      <c r="D1" s="157"/>
      <c r="E1" s="157"/>
      <c r="F1" s="157"/>
      <c r="G1" s="157"/>
      <c r="H1" s="157"/>
      <c r="I1" s="157"/>
      <c r="J1" s="157"/>
      <c r="K1" s="157"/>
      <c r="L1" s="157"/>
    </row>
    <row r="2" spans="1:12" ht="12">
      <c r="A2" s="142" t="s">
        <v>150</v>
      </c>
      <c r="B2" s="142"/>
      <c r="C2" s="142"/>
      <c r="D2" s="142"/>
      <c r="E2" s="142"/>
      <c r="F2" s="142"/>
      <c r="G2" s="142"/>
      <c r="H2" s="142"/>
      <c r="I2" s="142"/>
      <c r="J2" s="142"/>
      <c r="K2" s="142"/>
      <c r="L2" s="142"/>
    </row>
    <row r="3" spans="1:12" ht="12">
      <c r="A3" s="25"/>
      <c r="B3" s="25"/>
      <c r="C3" s="25"/>
      <c r="D3" s="25"/>
      <c r="E3" s="25"/>
      <c r="F3" s="25"/>
      <c r="G3" s="25"/>
      <c r="H3" s="25"/>
      <c r="I3" s="25"/>
      <c r="J3" s="25"/>
      <c r="K3" s="25"/>
      <c r="L3" s="25"/>
    </row>
    <row r="4" spans="1:12" ht="12.75" customHeight="1">
      <c r="A4" s="201" t="s">
        <v>174</v>
      </c>
      <c r="B4" s="191" t="s">
        <v>10</v>
      </c>
      <c r="C4" s="204"/>
      <c r="D4" s="204"/>
      <c r="E4" s="205"/>
      <c r="F4" s="187" t="s">
        <v>106</v>
      </c>
      <c r="G4" s="187" t="s">
        <v>178</v>
      </c>
      <c r="H4" s="68" t="s">
        <v>126</v>
      </c>
      <c r="I4" s="191" t="s">
        <v>175</v>
      </c>
      <c r="J4" s="192"/>
      <c r="K4" s="193"/>
      <c r="L4" s="201" t="s">
        <v>173</v>
      </c>
    </row>
    <row r="5" spans="1:12" ht="12.75" customHeight="1">
      <c r="A5" s="202"/>
      <c r="B5" s="187" t="s">
        <v>180</v>
      </c>
      <c r="C5" s="187" t="s">
        <v>196</v>
      </c>
      <c r="D5" s="203" t="s">
        <v>182</v>
      </c>
      <c r="E5" s="203" t="s">
        <v>121</v>
      </c>
      <c r="F5" s="206"/>
      <c r="G5" s="188"/>
      <c r="H5" s="203" t="s">
        <v>180</v>
      </c>
      <c r="I5" s="187" t="s">
        <v>96</v>
      </c>
      <c r="J5" s="187" t="s">
        <v>97</v>
      </c>
      <c r="K5" s="187" t="s">
        <v>185</v>
      </c>
      <c r="L5" s="202"/>
    </row>
    <row r="6" spans="1:12" ht="26.25" customHeight="1">
      <c r="A6" s="202"/>
      <c r="B6" s="190"/>
      <c r="C6" s="190"/>
      <c r="D6" s="203"/>
      <c r="E6" s="203"/>
      <c r="F6" s="194"/>
      <c r="G6" s="189"/>
      <c r="H6" s="203"/>
      <c r="I6" s="194"/>
      <c r="J6" s="194"/>
      <c r="K6" s="194"/>
      <c r="L6" s="202"/>
    </row>
    <row r="7" spans="1:12" ht="19.5" customHeight="1">
      <c r="A7" s="56">
        <v>2005</v>
      </c>
      <c r="B7" s="69">
        <f>+B16</f>
        <v>0</v>
      </c>
      <c r="C7" s="69">
        <f aca="true" t="shared" si="0" ref="C7:K7">+C16</f>
        <v>0</v>
      </c>
      <c r="D7" s="69">
        <f t="shared" si="0"/>
        <v>0</v>
      </c>
      <c r="E7" s="70">
        <f t="shared" si="0"/>
        <v>8.295</v>
      </c>
      <c r="F7" s="70">
        <f>+B7+C7+D7+E7</f>
        <v>8.295</v>
      </c>
      <c r="G7" s="70">
        <f t="shared" si="0"/>
        <v>0.317</v>
      </c>
      <c r="H7" s="69">
        <f t="shared" si="0"/>
        <v>0</v>
      </c>
      <c r="I7" s="70">
        <f t="shared" si="0"/>
        <v>10</v>
      </c>
      <c r="J7" s="70">
        <f t="shared" si="0"/>
        <v>-0.233</v>
      </c>
      <c r="K7" s="70">
        <f t="shared" si="0"/>
        <v>-2.368</v>
      </c>
      <c r="L7" s="35">
        <f>+F7+G7+H7+I7+J7+K7</f>
        <v>16.011000000000003</v>
      </c>
    </row>
    <row r="8" spans="1:12" ht="15.75" customHeight="1">
      <c r="A8" s="66">
        <v>2005</v>
      </c>
      <c r="B8" s="69"/>
      <c r="C8" s="69"/>
      <c r="D8" s="69"/>
      <c r="E8" s="56"/>
      <c r="F8" s="56"/>
      <c r="G8" s="56"/>
      <c r="H8" s="56"/>
      <c r="I8" s="56"/>
      <c r="J8" s="56"/>
      <c r="K8" s="56"/>
      <c r="L8" s="56"/>
    </row>
    <row r="9" spans="1:12" ht="12">
      <c r="A9" s="52" t="s">
        <v>131</v>
      </c>
      <c r="B9" s="69">
        <f>+'[1]CS-Micro'!$AR$703</f>
        <v>0</v>
      </c>
      <c r="C9" s="69">
        <f>+'[1]CS-Micro'!$AR$704</f>
        <v>0</v>
      </c>
      <c r="D9" s="69">
        <f>+'[1]CS-Micro'!$AR$705</f>
        <v>0</v>
      </c>
      <c r="E9" s="70">
        <f>+'[1]CS-Micro'!$AR$706</f>
        <v>0.811</v>
      </c>
      <c r="F9" s="70">
        <f aca="true" t="shared" si="1" ref="F9:F16">+B9+C9+D9+E9</f>
        <v>0.811</v>
      </c>
      <c r="G9" s="70">
        <f>+'[1]CS-Micro'!$AR$478</f>
        <v>0.449</v>
      </c>
      <c r="H9" s="69">
        <f>+'[1]CS-Micro'!$AR$383</f>
        <v>0</v>
      </c>
      <c r="I9" s="70">
        <f>+'[1]CS-Micro'!$AR$543</f>
        <v>6</v>
      </c>
      <c r="J9" s="35">
        <f>+'[1]CS-Micro'!$AR$547</f>
        <v>-0.233</v>
      </c>
      <c r="K9" s="70">
        <f>+'[1]CS-Micro'!$AR$550</f>
        <v>-1.135</v>
      </c>
      <c r="L9" s="35">
        <f>+F9+G9+H9+I9+J9+K9</f>
        <v>5.892</v>
      </c>
    </row>
    <row r="10" spans="1:12" ht="12">
      <c r="A10" s="52" t="s">
        <v>132</v>
      </c>
      <c r="B10" s="69">
        <f>+'[1]CS-Micro'!$AS$703</f>
        <v>0</v>
      </c>
      <c r="C10" s="69">
        <f>+'[1]CS-Micro'!$AS$704</f>
        <v>0</v>
      </c>
      <c r="D10" s="69">
        <f>+'[1]CS-Micro'!$AS$705</f>
        <v>0</v>
      </c>
      <c r="E10" s="70">
        <f>+'[1]CS-Micro'!$AS$706</f>
        <v>3.914</v>
      </c>
      <c r="F10" s="70">
        <f t="shared" si="1"/>
        <v>3.914</v>
      </c>
      <c r="G10" s="70">
        <f>+'[1]CS-Micro'!$AS$478</f>
        <v>0.239</v>
      </c>
      <c r="H10" s="69">
        <f>+'[1]CS-Micro'!$AS$383</f>
        <v>0</v>
      </c>
      <c r="I10" s="70">
        <f>+'[1]CS-Micro'!$AS$543</f>
        <v>6</v>
      </c>
      <c r="J10" s="35">
        <f>+'[1]CS-Micro'!$AS$547</f>
        <v>-0.233</v>
      </c>
      <c r="K10" s="70">
        <f>+'[1]CS-Micro'!$AS$550</f>
        <v>-1.196</v>
      </c>
      <c r="L10" s="35">
        <f aca="true" t="shared" si="2" ref="L10:L16">+F10+G10+H10+I10+J10+K10</f>
        <v>8.724</v>
      </c>
    </row>
    <row r="11" spans="1:12" ht="12">
      <c r="A11" s="52" t="s">
        <v>133</v>
      </c>
      <c r="B11" s="69">
        <f>+'[1]CS-Micro'!$AT$703</f>
        <v>0</v>
      </c>
      <c r="C11" s="69">
        <f>+'[1]CS-Micro'!$AT$704</f>
        <v>0</v>
      </c>
      <c r="D11" s="69">
        <f>+'[1]CS-Micro'!$AT$705</f>
        <v>0</v>
      </c>
      <c r="E11" s="70">
        <f>+'[1]CS-Micro'!$AT$706</f>
        <v>3.914</v>
      </c>
      <c r="F11" s="70">
        <f t="shared" si="1"/>
        <v>3.914</v>
      </c>
      <c r="G11" s="70">
        <f>+'[1]CS-Micro'!$AT$478</f>
        <v>0.239</v>
      </c>
      <c r="H11" s="69">
        <f>+'[1]CS-Micro'!$AT$383</f>
        <v>0</v>
      </c>
      <c r="I11" s="70">
        <f>+'[1]CS-Micro'!$AT$543</f>
        <v>6</v>
      </c>
      <c r="J11" s="35">
        <f>+'[1]CS-Micro'!$AT$547</f>
        <v>-0.233</v>
      </c>
      <c r="K11" s="70">
        <f>+'[1]CS-Micro'!$AT$550</f>
        <v>-1.196</v>
      </c>
      <c r="L11" s="35">
        <f t="shared" si="2"/>
        <v>8.724</v>
      </c>
    </row>
    <row r="12" spans="1:12" ht="12">
      <c r="A12" s="52" t="s">
        <v>134</v>
      </c>
      <c r="B12" s="69">
        <f>+'[1]CS-Micro'!$AU$703</f>
        <v>0</v>
      </c>
      <c r="C12" s="69">
        <f>+'[1]CS-Micro'!$AU$704</f>
        <v>0</v>
      </c>
      <c r="D12" s="69">
        <f>+'[1]CS-Micro'!$AU$705</f>
        <v>0</v>
      </c>
      <c r="E12" s="70">
        <f>+'[1]CS-Micro'!$AU$706</f>
        <v>4.533</v>
      </c>
      <c r="F12" s="70">
        <f t="shared" si="1"/>
        <v>4.533</v>
      </c>
      <c r="G12" s="70">
        <f>+'[1]CS-Micro'!$AU$478</f>
        <v>0.049</v>
      </c>
      <c r="H12" s="69">
        <f>+'[1]CS-Micro'!$AU$383</f>
        <v>0</v>
      </c>
      <c r="I12" s="70">
        <f>+'[1]CS-Micro'!$AU$543</f>
        <v>6</v>
      </c>
      <c r="J12" s="35">
        <f>+'[1]CS-Micro'!$AU$547</f>
        <v>-0.233</v>
      </c>
      <c r="K12" s="70">
        <f>+'[1]CS-Micro'!$AU$550</f>
        <v>-1.239</v>
      </c>
      <c r="L12" s="35">
        <f t="shared" si="2"/>
        <v>9.11</v>
      </c>
    </row>
    <row r="13" spans="1:12" ht="12">
      <c r="A13" s="52" t="s">
        <v>135</v>
      </c>
      <c r="B13" s="69">
        <f>+'[1]CS-Micro'!$AV$703</f>
        <v>0</v>
      </c>
      <c r="C13" s="69">
        <f>+'[1]CS-Micro'!$AV$704</f>
        <v>0</v>
      </c>
      <c r="D13" s="69">
        <f>+'[1]CS-Micro'!$AV$705</f>
        <v>0</v>
      </c>
      <c r="E13" s="70">
        <f>+'[1]CS-Micro'!$AV$706</f>
        <v>4.784</v>
      </c>
      <c r="F13" s="70">
        <f t="shared" si="1"/>
        <v>4.784</v>
      </c>
      <c r="G13" s="70">
        <f>+'[1]CS-Micro'!$AV$478</f>
        <v>0.275</v>
      </c>
      <c r="H13" s="69">
        <f>+'[1]CS-Micro'!$AV$383</f>
        <v>0</v>
      </c>
      <c r="I13" s="70">
        <f>+'[1]CS-Micro'!$AV$543</f>
        <v>10</v>
      </c>
      <c r="J13" s="35">
        <f>+'[1]CS-Micro'!$AV$547</f>
        <v>-0.233</v>
      </c>
      <c r="K13" s="70">
        <f>+'[1]CS-Micro'!$AV$550</f>
        <v>-1.548</v>
      </c>
      <c r="L13" s="35">
        <f t="shared" si="2"/>
        <v>13.278</v>
      </c>
    </row>
    <row r="14" spans="1:12" ht="12">
      <c r="A14" s="52" t="s">
        <v>136</v>
      </c>
      <c r="B14" s="69">
        <f>+'[1]CS-Micro'!$AW$703</f>
        <v>0</v>
      </c>
      <c r="C14" s="69">
        <f>+'[1]CS-Micro'!$AW$704</f>
        <v>0</v>
      </c>
      <c r="D14" s="69">
        <f>+'[1]CS-Micro'!$AW$705</f>
        <v>0</v>
      </c>
      <c r="E14" s="70">
        <f>+'[1]CS-Micro'!$AW$706</f>
        <v>5.124</v>
      </c>
      <c r="F14" s="70">
        <f t="shared" si="1"/>
        <v>5.124</v>
      </c>
      <c r="G14" s="70">
        <f>+'[1]CS-Micro'!$AW$478</f>
        <v>0.489</v>
      </c>
      <c r="H14" s="69">
        <f>+'[1]CS-Micro'!$AW$383</f>
        <v>0</v>
      </c>
      <c r="I14" s="70">
        <f>+'[1]CS-Micro'!$AW$543</f>
        <v>10</v>
      </c>
      <c r="J14" s="35">
        <f>+'[1]CS-Micro'!$AW$547</f>
        <v>-0.233</v>
      </c>
      <c r="K14" s="70">
        <f>+'[1]CS-Micro'!$AW$550</f>
        <v>-1.905</v>
      </c>
      <c r="L14" s="35">
        <f t="shared" si="2"/>
        <v>13.475</v>
      </c>
    </row>
    <row r="15" spans="1:12" ht="12">
      <c r="A15" s="52" t="s">
        <v>137</v>
      </c>
      <c r="B15" s="69">
        <f>+'[1]CS-Micro'!$AX$703</f>
        <v>0</v>
      </c>
      <c r="C15" s="69">
        <f>+'[1]CS-Micro'!$AX$704</f>
        <v>0</v>
      </c>
      <c r="D15" s="69">
        <f>+'[1]CS-Micro'!$AX$705</f>
        <v>0</v>
      </c>
      <c r="E15" s="70">
        <f>+'[1]CS-Micro'!$AX$706</f>
        <v>5.747</v>
      </c>
      <c r="F15" s="70">
        <f t="shared" si="1"/>
        <v>5.747</v>
      </c>
      <c r="G15" s="70">
        <f>+'[1]CS-Micro'!$AX$478</f>
        <v>0.333</v>
      </c>
      <c r="H15" s="69">
        <f>+'[1]CS-Micro'!$AX$383</f>
        <v>0</v>
      </c>
      <c r="I15" s="70">
        <f>+'[1]CS-Micro'!$AX$543</f>
        <v>10</v>
      </c>
      <c r="J15" s="35">
        <f>+'[1]CS-Micro'!$AX$547</f>
        <v>-0.233</v>
      </c>
      <c r="K15" s="70">
        <f>+'[1]CS-Micro'!$AX$550</f>
        <v>-2.142</v>
      </c>
      <c r="L15" s="35">
        <f t="shared" si="2"/>
        <v>13.704999999999998</v>
      </c>
    </row>
    <row r="16" spans="1:12" ht="12">
      <c r="A16" s="52" t="s">
        <v>138</v>
      </c>
      <c r="B16" s="69">
        <f>+'[1]CS-Micro'!$AY$703</f>
        <v>0</v>
      </c>
      <c r="C16" s="69">
        <f>+'[1]CS-Micro'!$AY$704</f>
        <v>0</v>
      </c>
      <c r="D16" s="69">
        <f>+'[1]CS-Micro'!$AY$705</f>
        <v>0</v>
      </c>
      <c r="E16" s="70">
        <f>+'[1]CS-Micro'!$AY$706</f>
        <v>8.295</v>
      </c>
      <c r="F16" s="70">
        <f t="shared" si="1"/>
        <v>8.295</v>
      </c>
      <c r="G16" s="70">
        <f>+'[1]CS-Micro'!$AY$478</f>
        <v>0.317</v>
      </c>
      <c r="H16" s="69">
        <f>+'[1]CS-Micro'!$AY$383</f>
        <v>0</v>
      </c>
      <c r="I16" s="70">
        <f>+'[1]CS-Micro'!$AY$543</f>
        <v>10</v>
      </c>
      <c r="J16" s="35">
        <f>+'[1]CS-Micro'!$AY$547</f>
        <v>-0.233</v>
      </c>
      <c r="K16" s="70">
        <f>+'[1]CS-Micro'!$AY$550</f>
        <v>-2.368</v>
      </c>
      <c r="L16" s="35">
        <f t="shared" si="2"/>
        <v>16.011000000000003</v>
      </c>
    </row>
    <row r="17" spans="1:12" ht="12">
      <c r="A17" s="66">
        <v>2006</v>
      </c>
      <c r="B17" s="69"/>
      <c r="C17" s="69"/>
      <c r="D17" s="69"/>
      <c r="E17" s="45"/>
      <c r="F17" s="45"/>
      <c r="G17" s="45"/>
      <c r="H17" s="69"/>
      <c r="I17" s="45"/>
      <c r="J17" s="41"/>
      <c r="K17" s="45"/>
      <c r="L17" s="35"/>
    </row>
    <row r="18" spans="1:12" ht="12">
      <c r="A18" s="52" t="s">
        <v>127</v>
      </c>
      <c r="B18" s="69">
        <f>+'[1]CS-Micro'!$AZ$703</f>
        <v>0</v>
      </c>
      <c r="C18" s="69">
        <f>+'[1]CS-Micro'!$AZ$704</f>
        <v>0</v>
      </c>
      <c r="D18" s="69">
        <f>+'[1]CS-Micro'!$AZ$705</f>
        <v>0</v>
      </c>
      <c r="E18" s="70">
        <f>+'[1]CS-Micro'!$AZ$706</f>
        <v>8.025</v>
      </c>
      <c r="F18" s="70">
        <f aca="true" t="shared" si="3" ref="F18:F23">+B18+C18+D18+E18</f>
        <v>8.025</v>
      </c>
      <c r="G18" s="70">
        <f>+'[1]CS-Micro'!$AZ$478</f>
        <v>0.416</v>
      </c>
      <c r="H18" s="69">
        <f>+'[1]CS-Micro'!$AZ$383</f>
        <v>0</v>
      </c>
      <c r="I18" s="70">
        <f>+'[1]CS-Micro'!$AZ$543</f>
        <v>10</v>
      </c>
      <c r="J18" s="35">
        <f>+'[1]CS-Micro'!$AZ$547</f>
        <v>-0.233</v>
      </c>
      <c r="K18" s="70">
        <f>+'[1]CS-Micro'!$AZ$550</f>
        <v>-2.629</v>
      </c>
      <c r="L18" s="35">
        <f aca="true" t="shared" si="4" ref="L18:L23">+F18+G18+H18+I18+J18+K18</f>
        <v>15.579000000000002</v>
      </c>
    </row>
    <row r="19" spans="1:12" ht="12">
      <c r="A19" s="52" t="s">
        <v>128</v>
      </c>
      <c r="B19" s="69">
        <f>+'[1]CS-Micro'!$BA$703</f>
        <v>0</v>
      </c>
      <c r="C19" s="69">
        <f>+'[1]CS-Micro'!$BA$704</f>
        <v>0</v>
      </c>
      <c r="D19" s="69">
        <f>+'[1]CS-Micro'!$BA$705</f>
        <v>0</v>
      </c>
      <c r="E19" s="70">
        <f>+'[1]CS-Micro'!$BA$706</f>
        <v>9.508</v>
      </c>
      <c r="F19" s="70">
        <f t="shared" si="3"/>
        <v>9.508</v>
      </c>
      <c r="G19" s="70">
        <f>+'[1]CS-Micro'!$BA$478</f>
        <v>1.9</v>
      </c>
      <c r="H19" s="69">
        <f>+'[1]CS-Micro'!$BA$383</f>
        <v>0</v>
      </c>
      <c r="I19" s="70">
        <f>+'[1]CS-Micro'!$BA$543</f>
        <v>10</v>
      </c>
      <c r="J19" s="35">
        <f>+'[1]CS-Micro'!$BA$547</f>
        <v>-0.333</v>
      </c>
      <c r="K19" s="70">
        <f>+'[1]CS-Micro'!$BA$550</f>
        <v>-2.636</v>
      </c>
      <c r="L19" s="35">
        <f t="shared" si="4"/>
        <v>18.439000000000004</v>
      </c>
    </row>
    <row r="20" spans="1:12" ht="12">
      <c r="A20" s="52" t="s">
        <v>129</v>
      </c>
      <c r="B20" s="69">
        <f>+'[1]CS-Micro'!$BB$703</f>
        <v>0</v>
      </c>
      <c r="C20" s="69">
        <f>+'[1]CS-Micro'!$BB$704</f>
        <v>0</v>
      </c>
      <c r="D20" s="69">
        <f>+'[1]CS-Micro'!$BB$705</f>
        <v>0</v>
      </c>
      <c r="E20" s="70">
        <f>+'[1]CS-Micro'!$BB$706</f>
        <v>10.816</v>
      </c>
      <c r="F20" s="70">
        <f t="shared" si="3"/>
        <v>10.816</v>
      </c>
      <c r="G20" s="70">
        <f>+'[1]CS-Micro'!$BB$478</f>
        <v>1.825</v>
      </c>
      <c r="H20" s="69">
        <f>+'[1]CS-Micro'!$BB$383</f>
        <v>0</v>
      </c>
      <c r="I20" s="70">
        <f>+'[1]CS-Micro'!$BB$543</f>
        <v>10</v>
      </c>
      <c r="J20" s="35">
        <f>+'[1]CS-Micro'!$BB$547</f>
        <v>-0.562</v>
      </c>
      <c r="K20" s="70">
        <f>+'[1]CS-Micro'!$BB$550</f>
        <v>-2.636</v>
      </c>
      <c r="L20" s="35">
        <f t="shared" si="4"/>
        <v>19.442999999999998</v>
      </c>
    </row>
    <row r="21" spans="1:12" ht="12">
      <c r="A21" s="52" t="s">
        <v>130</v>
      </c>
      <c r="B21" s="69">
        <f>+'[1]CS-Micro'!$BC$703</f>
        <v>0</v>
      </c>
      <c r="C21" s="69">
        <f>+'[1]CS-Micro'!$BC$704</f>
        <v>0</v>
      </c>
      <c r="D21" s="69">
        <f>+'[1]CS-Micro'!$BC$705</f>
        <v>0</v>
      </c>
      <c r="E21" s="70">
        <f>+'[1]CS-Micro'!$BC$706</f>
        <v>11.204</v>
      </c>
      <c r="F21" s="70">
        <f t="shared" si="3"/>
        <v>11.204</v>
      </c>
      <c r="G21" s="70">
        <f>+'[1]CS-Micro'!$BC$478</f>
        <v>1.795</v>
      </c>
      <c r="H21" s="69">
        <f>+'[1]CS-Micro'!$BC$383</f>
        <v>0</v>
      </c>
      <c r="I21" s="70">
        <f>+'[1]CS-Micro'!$BC$543</f>
        <v>10</v>
      </c>
      <c r="J21" s="35">
        <f>+'[1]CS-Micro'!$BC$547</f>
        <v>-0.789</v>
      </c>
      <c r="K21" s="70">
        <f>+'[1]CS-Micro'!$BC$550</f>
        <v>-2.636</v>
      </c>
      <c r="L21" s="35">
        <f t="shared" si="4"/>
        <v>19.574</v>
      </c>
    </row>
    <row r="22" spans="1:12" ht="12">
      <c r="A22" s="52" t="s">
        <v>131</v>
      </c>
      <c r="B22" s="69">
        <f>+'[1]CS-Micro'!$BD$703</f>
        <v>0</v>
      </c>
      <c r="C22" s="69">
        <f>+'[1]CS-Micro'!$BD$704</f>
        <v>0</v>
      </c>
      <c r="D22" s="69">
        <f>+'[1]CS-Micro'!$BD$705</f>
        <v>0</v>
      </c>
      <c r="E22" s="70">
        <f>+'[1]CS-Micro'!$BD$706</f>
        <v>11.64</v>
      </c>
      <c r="F22" s="70">
        <f t="shared" si="3"/>
        <v>11.64</v>
      </c>
      <c r="G22" s="70">
        <f>+'[1]CS-Micro'!$BD$478</f>
        <v>1.719</v>
      </c>
      <c r="H22" s="69">
        <f>+'[1]CS-Micro'!$BD$383</f>
        <v>0</v>
      </c>
      <c r="I22" s="70">
        <f>+'[1]CS-Micro'!$BD$543</f>
        <v>10</v>
      </c>
      <c r="J22" s="35">
        <f>+'[1]CS-Micro'!$BD$547</f>
        <v>-0.984</v>
      </c>
      <c r="K22" s="70">
        <f>+'[1]CS-Micro'!$BD$550</f>
        <v>-2.636</v>
      </c>
      <c r="L22" s="35">
        <f t="shared" si="4"/>
        <v>19.739</v>
      </c>
    </row>
    <row r="23" spans="1:12" ht="12">
      <c r="A23" s="52" t="s">
        <v>132</v>
      </c>
      <c r="B23" s="69">
        <f>+'[1]CS-Micro'!$BE$703</f>
        <v>0</v>
      </c>
      <c r="C23" s="69">
        <f>+'[1]CS-Micro'!$BE$704</f>
        <v>0</v>
      </c>
      <c r="D23" s="69">
        <f>+'[1]CS-Micro'!$BE$705</f>
        <v>0</v>
      </c>
      <c r="E23" s="70">
        <f>+'[1]CS-Micro'!$BE$706</f>
        <v>13.555</v>
      </c>
      <c r="F23" s="70">
        <f t="shared" si="3"/>
        <v>13.555</v>
      </c>
      <c r="G23" s="70">
        <f>+'[1]CS-Micro'!$BE$478</f>
        <v>1.756</v>
      </c>
      <c r="H23" s="69">
        <f>+'[1]CS-Micro'!$BE$383</f>
        <v>0</v>
      </c>
      <c r="I23" s="70">
        <f>+'[1]CS-Micro'!$BE$543</f>
        <v>10</v>
      </c>
      <c r="J23" s="35">
        <f>+'[1]CS-Micro'!$BE$547</f>
        <v>-1.339</v>
      </c>
      <c r="K23" s="70">
        <f>+'[1]CS-Micro'!$BE$550</f>
        <v>-2.636</v>
      </c>
      <c r="L23" s="35">
        <f t="shared" si="4"/>
        <v>21.336000000000002</v>
      </c>
    </row>
    <row r="24" spans="1:12" ht="12">
      <c r="A24" s="47"/>
      <c r="B24" s="34"/>
      <c r="C24" s="34"/>
      <c r="D24" s="34"/>
      <c r="E24" s="34"/>
      <c r="F24" s="34"/>
      <c r="G24" s="34"/>
      <c r="H24" s="34"/>
      <c r="I24" s="34"/>
      <c r="J24" s="34"/>
      <c r="K24" s="34"/>
      <c r="L24" s="34"/>
    </row>
    <row r="25" ht="12"/>
    <row r="26" spans="1:13" ht="12">
      <c r="A26" s="136" t="s">
        <v>64</v>
      </c>
      <c r="B26" s="136"/>
      <c r="C26" s="136"/>
      <c r="D26" s="136"/>
      <c r="E26" s="136"/>
      <c r="F26" s="136"/>
      <c r="G26" s="136"/>
      <c r="H26" s="136"/>
      <c r="I26" s="136"/>
      <c r="J26" s="136"/>
      <c r="K26" s="136"/>
      <c r="L26" s="136"/>
      <c r="M26" s="136"/>
    </row>
    <row r="27" spans="1:13" ht="12">
      <c r="A27" s="142" t="s">
        <v>150</v>
      </c>
      <c r="B27" s="142"/>
      <c r="C27" s="142"/>
      <c r="D27" s="142"/>
      <c r="E27" s="142"/>
      <c r="F27" s="142"/>
      <c r="G27" s="142"/>
      <c r="H27" s="142"/>
      <c r="I27" s="142"/>
      <c r="J27" s="142"/>
      <c r="K27" s="142"/>
      <c r="L27" s="142"/>
      <c r="M27" s="142"/>
    </row>
    <row r="28" spans="1:13" ht="12">
      <c r="A28" s="26"/>
      <c r="B28" s="26"/>
      <c r="C28" s="26"/>
      <c r="D28" s="26"/>
      <c r="E28" s="26"/>
      <c r="F28" s="26"/>
      <c r="G28" s="26"/>
      <c r="H28" s="26"/>
      <c r="I28" s="26"/>
      <c r="J28" s="26"/>
      <c r="K28" s="26"/>
      <c r="L28" s="26"/>
      <c r="M28" s="26"/>
    </row>
    <row r="29" spans="1:13" ht="12">
      <c r="A29" s="140" t="s">
        <v>174</v>
      </c>
      <c r="B29" s="197" t="s">
        <v>126</v>
      </c>
      <c r="C29" s="198"/>
      <c r="D29" s="200"/>
      <c r="E29" s="197" t="s">
        <v>11</v>
      </c>
      <c r="F29" s="198"/>
      <c r="G29" s="199"/>
      <c r="H29" s="140" t="s">
        <v>67</v>
      </c>
      <c r="I29" s="140"/>
      <c r="J29" s="140"/>
      <c r="K29" s="152" t="s">
        <v>9</v>
      </c>
      <c r="L29" s="152" t="s">
        <v>95</v>
      </c>
      <c r="M29" s="152" t="s">
        <v>68</v>
      </c>
    </row>
    <row r="30" spans="1:13" ht="12">
      <c r="A30" s="141"/>
      <c r="B30" s="143" t="s">
        <v>180</v>
      </c>
      <c r="C30" s="143" t="s">
        <v>181</v>
      </c>
      <c r="D30" s="143" t="s">
        <v>121</v>
      </c>
      <c r="E30" s="143" t="s">
        <v>107</v>
      </c>
      <c r="F30" s="143" t="s">
        <v>4</v>
      </c>
      <c r="G30" s="143" t="s">
        <v>108</v>
      </c>
      <c r="H30" s="138" t="s">
        <v>100</v>
      </c>
      <c r="I30" s="195" t="s">
        <v>180</v>
      </c>
      <c r="J30" s="196"/>
      <c r="K30" s="160"/>
      <c r="L30" s="161"/>
      <c r="M30" s="161"/>
    </row>
    <row r="31" spans="1:13" ht="24">
      <c r="A31" s="141"/>
      <c r="B31" s="155"/>
      <c r="C31" s="155"/>
      <c r="D31" s="155"/>
      <c r="E31" s="144"/>
      <c r="F31" s="155"/>
      <c r="G31" s="155"/>
      <c r="H31" s="138"/>
      <c r="I31" s="44" t="s">
        <v>101</v>
      </c>
      <c r="J31" s="44" t="s">
        <v>143</v>
      </c>
      <c r="K31" s="154"/>
      <c r="L31" s="144"/>
      <c r="M31" s="144"/>
    </row>
    <row r="32" spans="1:13" ht="12">
      <c r="A32" s="56">
        <v>2005</v>
      </c>
      <c r="B32" s="69">
        <f>+B41</f>
        <v>0</v>
      </c>
      <c r="C32" s="70">
        <f>+C41</f>
        <v>1.705</v>
      </c>
      <c r="D32" s="69">
        <f>+D41</f>
        <v>0</v>
      </c>
      <c r="E32" s="70">
        <f>+'[1]CS-Micro'!$AR$58</f>
        <v>3.5</v>
      </c>
      <c r="F32" s="69">
        <f aca="true" t="shared" si="5" ref="F32:K32">+F41</f>
        <v>0</v>
      </c>
      <c r="G32" s="69">
        <f t="shared" si="5"/>
        <v>0</v>
      </c>
      <c r="H32" s="70">
        <f t="shared" si="5"/>
        <v>0.234</v>
      </c>
      <c r="I32" s="70">
        <f t="shared" si="5"/>
        <v>3.599</v>
      </c>
      <c r="J32" s="70">
        <f t="shared" si="5"/>
        <v>2.001</v>
      </c>
      <c r="K32" s="70">
        <f t="shared" si="5"/>
        <v>1.98</v>
      </c>
      <c r="L32" s="70">
        <f>+L41</f>
        <v>0.501</v>
      </c>
      <c r="M32" s="70">
        <f>+M41</f>
        <v>16.011</v>
      </c>
    </row>
    <row r="33" spans="1:13" ht="12">
      <c r="A33" s="66">
        <v>2005</v>
      </c>
      <c r="B33" s="69"/>
      <c r="C33" s="56"/>
      <c r="D33" s="69"/>
      <c r="E33" s="56"/>
      <c r="F33" s="69"/>
      <c r="G33" s="69"/>
      <c r="H33" s="56"/>
      <c r="I33" s="56"/>
      <c r="J33" s="56"/>
      <c r="K33" s="56"/>
      <c r="L33" s="56"/>
      <c r="M33" s="56"/>
    </row>
    <row r="34" spans="1:13" ht="12">
      <c r="A34" s="52" t="s">
        <v>131</v>
      </c>
      <c r="B34" s="69">
        <f>+'[1]CS-Micro'!$AR$88</f>
        <v>0</v>
      </c>
      <c r="C34" s="48">
        <f>+'[1]CS-Micro'!$AR$97</f>
        <v>0.37</v>
      </c>
      <c r="D34" s="69">
        <f>+'[1]CS-Micro'!$AR$101</f>
        <v>0</v>
      </c>
      <c r="E34" s="70">
        <f>+'[1]CS-Micro'!$AR$58</f>
        <v>3.5</v>
      </c>
      <c r="F34" s="69">
        <f>+'[1]CS-Micro'!$AR$52</f>
        <v>0</v>
      </c>
      <c r="G34" s="69">
        <f>+'[1]CS-Micro'!$AR$64</f>
        <v>0</v>
      </c>
      <c r="H34" s="69">
        <f>+'[1]CS-Micro'!$AR$11</f>
        <v>0</v>
      </c>
      <c r="I34" s="48">
        <f>+'[1]CS-Micro'!$AR$19</f>
        <v>0.619</v>
      </c>
      <c r="J34" s="69">
        <f>+'[1]CS-Micro'!$AR$35</f>
        <v>0</v>
      </c>
      <c r="K34" s="48">
        <f>+'[1]CS-Micro'!$AR$212</f>
        <v>1.079</v>
      </c>
      <c r="L34" s="48">
        <f>+'[1]CS-Micro'!$AR$239</f>
        <v>0.324</v>
      </c>
      <c r="M34" s="70">
        <f aca="true" t="shared" si="6" ref="M34:M41">+B34+C34+D34+E34+F34+G34+H34+I34+J34+K34+L34</f>
        <v>5.8919999999999995</v>
      </c>
    </row>
    <row r="35" spans="1:13" ht="12">
      <c r="A35" s="52" t="s">
        <v>132</v>
      </c>
      <c r="B35" s="69">
        <f>+'[1]CS-Micro'!$AS$88</f>
        <v>0</v>
      </c>
      <c r="C35" s="48">
        <f>+'[1]CS-Micro'!$AS$97</f>
        <v>0.607</v>
      </c>
      <c r="D35" s="69">
        <f>+'[1]CS-Micro'!$AS$101</f>
        <v>0</v>
      </c>
      <c r="E35" s="70">
        <f>+'[1]CS-Micro'!$AS$58</f>
        <v>2.5</v>
      </c>
      <c r="F35" s="69">
        <f>+'[1]CS-Micro'!$AS$52</f>
        <v>0</v>
      </c>
      <c r="G35" s="69">
        <f>+'[1]CS-Micro'!$AS$64</f>
        <v>0</v>
      </c>
      <c r="H35" s="48">
        <f>+'[1]CS-Micro'!$AS$11</f>
        <v>0.082</v>
      </c>
      <c r="I35" s="48">
        <f>+'[1]CS-Micro'!$AS$19</f>
        <v>4.426</v>
      </c>
      <c r="J35" s="69">
        <f>+'[1]CS-Micro'!$AS$35</f>
        <v>0</v>
      </c>
      <c r="K35" s="48">
        <f>+'[1]CS-Micro'!$AS$212</f>
        <v>0.781</v>
      </c>
      <c r="L35" s="48">
        <f>+'[1]CS-Micro'!$AS$239</f>
        <v>0.328</v>
      </c>
      <c r="M35" s="70">
        <f t="shared" si="6"/>
        <v>8.724</v>
      </c>
    </row>
    <row r="36" spans="1:13" ht="12">
      <c r="A36" s="52" t="s">
        <v>133</v>
      </c>
      <c r="B36" s="69">
        <f>+'[1]CS-Micro'!$AT$88</f>
        <v>0</v>
      </c>
      <c r="C36" s="48">
        <f>+'[1]CS-Micro'!$AT$97</f>
        <v>0.607</v>
      </c>
      <c r="D36" s="69">
        <f>+'[1]CS-Micro'!$AT$101</f>
        <v>0</v>
      </c>
      <c r="E36" s="70">
        <f>+'[1]CS-Micro'!$AT$58</f>
        <v>2.5</v>
      </c>
      <c r="F36" s="69">
        <f>+'[1]CS-Micro'!$AT$52</f>
        <v>0</v>
      </c>
      <c r="G36" s="69">
        <f>+'[1]CS-Micro'!$AT$64</f>
        <v>0</v>
      </c>
      <c r="H36" s="48">
        <f>+'[1]CS-Micro'!$AT$11</f>
        <v>0.082</v>
      </c>
      <c r="I36" s="48">
        <f>+'[1]CS-Micro'!$AT$19</f>
        <v>4.426</v>
      </c>
      <c r="J36" s="69">
        <f>+'[1]CS-Micro'!$AT$35</f>
        <v>0</v>
      </c>
      <c r="K36" s="48">
        <f>+'[1]CS-Micro'!$AT$212</f>
        <v>0.781</v>
      </c>
      <c r="L36" s="48">
        <f>+'[1]CS-Micro'!$AT$239</f>
        <v>0.328</v>
      </c>
      <c r="M36" s="70">
        <f t="shared" si="6"/>
        <v>8.724</v>
      </c>
    </row>
    <row r="37" spans="1:13" ht="12">
      <c r="A37" s="52" t="s">
        <v>134</v>
      </c>
      <c r="B37" s="69">
        <f>+'[1]CS-Micro'!$AU$88</f>
        <v>0</v>
      </c>
      <c r="C37" s="48">
        <f>+'[1]CS-Micro'!$AU$97</f>
        <v>0.562</v>
      </c>
      <c r="D37" s="69">
        <f>+'[1]CS-Micro'!$AU$101</f>
        <v>0</v>
      </c>
      <c r="E37" s="70">
        <f>+'[1]CS-Micro'!$AU$58</f>
        <v>2.5</v>
      </c>
      <c r="F37" s="69">
        <f>+'[1]CS-Micro'!$AU$52</f>
        <v>0</v>
      </c>
      <c r="G37" s="69">
        <f>+'[1]CS-Micro'!$AU$64</f>
        <v>0</v>
      </c>
      <c r="H37" s="48">
        <f>+'[1]CS-Micro'!$AU$11</f>
        <v>0.14</v>
      </c>
      <c r="I37" s="48">
        <f>+'[1]CS-Micro'!$AU$19</f>
        <v>4.314</v>
      </c>
      <c r="J37" s="69">
        <f>+'[1]CS-Micro'!$AU$35</f>
        <v>0</v>
      </c>
      <c r="K37" s="48">
        <f>+'[1]CS-Micro'!$AU$212</f>
        <v>1.197</v>
      </c>
      <c r="L37" s="48">
        <f>+'[1]CS-Micro'!$AU$239</f>
        <v>0.397</v>
      </c>
      <c r="M37" s="70">
        <f t="shared" si="6"/>
        <v>9.110000000000001</v>
      </c>
    </row>
    <row r="38" spans="1:13" ht="12">
      <c r="A38" s="52" t="s">
        <v>135</v>
      </c>
      <c r="B38" s="69">
        <f>+'[1]CS-Micro'!$AV$88</f>
        <v>0</v>
      </c>
      <c r="C38" s="48">
        <f>+'[1]CS-Micro'!$AV$97</f>
        <v>0.59</v>
      </c>
      <c r="D38" s="69">
        <f>+'[1]CS-Micro'!$AV$101</f>
        <v>0</v>
      </c>
      <c r="E38" s="70">
        <f>+'[1]CS-Micro'!$AV$58</f>
        <v>2</v>
      </c>
      <c r="F38" s="69">
        <f>+'[1]CS-Micro'!$AV$52</f>
        <v>0</v>
      </c>
      <c r="G38" s="69">
        <f>+'[1]CS-Micro'!$AV$64</f>
        <v>0</v>
      </c>
      <c r="H38" s="48">
        <f>+'[1]CS-Micro'!$AV$11</f>
        <v>2.527</v>
      </c>
      <c r="I38" s="48">
        <f>+'[1]CS-Micro'!$AV$19</f>
        <v>6</v>
      </c>
      <c r="J38" s="69">
        <f>+'[1]CS-Micro'!$AV$35</f>
        <v>0</v>
      </c>
      <c r="K38" s="48">
        <f>+'[1]CS-Micro'!$AV$212</f>
        <v>1.589</v>
      </c>
      <c r="L38" s="48">
        <f>+'[1]CS-Micro'!$AV$239</f>
        <v>0.572</v>
      </c>
      <c r="M38" s="70">
        <f t="shared" si="6"/>
        <v>13.278</v>
      </c>
    </row>
    <row r="39" spans="1:13" ht="12">
      <c r="A39" s="52" t="s">
        <v>136</v>
      </c>
      <c r="B39" s="69">
        <f>+'[1]CS-Micro'!$AW$88</f>
        <v>0</v>
      </c>
      <c r="C39" s="48">
        <f>+'[1]CS-Micro'!$AW$97</f>
        <v>0.778</v>
      </c>
      <c r="D39" s="69">
        <f>+'[1]CS-Micro'!$AW$101</f>
        <v>0</v>
      </c>
      <c r="E39" s="70">
        <f>+'[1]CS-Micro'!$AW$58</f>
        <v>4</v>
      </c>
      <c r="F39" s="69">
        <f>+'[1]CS-Micro'!$AW$52</f>
        <v>0</v>
      </c>
      <c r="G39" s="69">
        <f>+'[1]CS-Micro'!$AW$64</f>
        <v>0</v>
      </c>
      <c r="H39" s="48">
        <f>+'[1]CS-Micro'!$AW$11</f>
        <v>0.137</v>
      </c>
      <c r="I39" s="48">
        <f>+'[1]CS-Micro'!$AW$19</f>
        <v>6.102</v>
      </c>
      <c r="J39" s="69">
        <f>+'[1]CS-Micro'!$AW$35</f>
        <v>0</v>
      </c>
      <c r="K39" s="48">
        <f>+'[1]CS-Micro'!$AW$212</f>
        <v>1.947</v>
      </c>
      <c r="L39" s="48">
        <f>+'[1]CS-Micro'!$AW$239</f>
        <v>0.511</v>
      </c>
      <c r="M39" s="70">
        <f t="shared" si="6"/>
        <v>13.475000000000001</v>
      </c>
    </row>
    <row r="40" spans="1:13" ht="12">
      <c r="A40" s="52" t="s">
        <v>137</v>
      </c>
      <c r="B40" s="69">
        <f>+'[1]CS-Micro'!$AX$88</f>
        <v>0</v>
      </c>
      <c r="C40" s="48">
        <f>+'[1]CS-Micro'!$AX$97</f>
        <v>1.677</v>
      </c>
      <c r="D40" s="69">
        <f>+'[1]CS-Micro'!$AX$101</f>
        <v>0</v>
      </c>
      <c r="E40" s="70">
        <f>+'[1]CS-Micro'!$AX$58</f>
        <v>3.898</v>
      </c>
      <c r="F40" s="69">
        <f>+'[1]CS-Micro'!$AX$52</f>
        <v>0</v>
      </c>
      <c r="G40" s="69">
        <f>+'[1]CS-Micro'!$AX$64</f>
        <v>0</v>
      </c>
      <c r="H40" s="48">
        <f>+'[1]CS-Micro'!$AX$11</f>
        <v>0.085</v>
      </c>
      <c r="I40" s="48">
        <f>+'[1]CS-Micro'!$AX$19</f>
        <v>5.748</v>
      </c>
      <c r="J40" s="69">
        <f>+'[1]CS-Micro'!$AX$35</f>
        <v>0</v>
      </c>
      <c r="K40" s="48">
        <f>+'[1]CS-Micro'!$AX$212</f>
        <v>1.788</v>
      </c>
      <c r="L40" s="48">
        <f>+'[1]CS-Micro'!$AX$239</f>
        <v>0.509</v>
      </c>
      <c r="M40" s="70">
        <f t="shared" si="6"/>
        <v>13.705000000000002</v>
      </c>
    </row>
    <row r="41" spans="1:13" ht="12">
      <c r="A41" s="52" t="s">
        <v>138</v>
      </c>
      <c r="B41" s="69">
        <f>+'[1]CS-Micro'!$AY$88</f>
        <v>0</v>
      </c>
      <c r="C41" s="48">
        <f>+'[1]CS-Micro'!$AY$97</f>
        <v>1.705</v>
      </c>
      <c r="D41" s="69">
        <f>+'[1]CS-Micro'!$AY$101</f>
        <v>0</v>
      </c>
      <c r="E41" s="70">
        <f>+'[1]CS-Micro'!$AY$58</f>
        <v>5.991</v>
      </c>
      <c r="F41" s="69">
        <f>+'[1]CS-Micro'!$AY$52</f>
        <v>0</v>
      </c>
      <c r="G41" s="69">
        <f>+'[1]CS-Micro'!$AY$64</f>
        <v>0</v>
      </c>
      <c r="H41" s="48">
        <f>+'[1]CS-Micro'!$AY$11</f>
        <v>0.234</v>
      </c>
      <c r="I41" s="48">
        <f>+'[1]CS-Micro'!$AY$19</f>
        <v>3.599</v>
      </c>
      <c r="J41" s="48">
        <f>+'[1]CS-Micro'!$AY$35</f>
        <v>2.001</v>
      </c>
      <c r="K41" s="48">
        <f>+'[1]CS-Micro'!$AY$212</f>
        <v>1.98</v>
      </c>
      <c r="L41" s="48">
        <f>+'[1]CS-Micro'!$AY$239</f>
        <v>0.501</v>
      </c>
      <c r="M41" s="70">
        <f t="shared" si="6"/>
        <v>16.011</v>
      </c>
    </row>
    <row r="42" spans="1:13" ht="12">
      <c r="A42" s="66">
        <v>2006</v>
      </c>
      <c r="B42" s="69"/>
      <c r="C42" s="48"/>
      <c r="D42" s="69"/>
      <c r="E42" s="61"/>
      <c r="F42" s="69"/>
      <c r="G42" s="69"/>
      <c r="H42" s="61"/>
      <c r="I42" s="61"/>
      <c r="J42" s="61"/>
      <c r="K42" s="61"/>
      <c r="L42" s="48"/>
      <c r="M42" s="48"/>
    </row>
    <row r="43" spans="1:13" ht="12">
      <c r="A43" s="71" t="s">
        <v>127</v>
      </c>
      <c r="B43" s="69">
        <f>+'[1]CS-Micro'!$AZ$88</f>
        <v>0</v>
      </c>
      <c r="C43" s="48">
        <f>+'[1]CS-Micro'!$AZ$97</f>
        <v>1.769</v>
      </c>
      <c r="D43" s="69">
        <f>+'[1]CS-Micro'!$AZ$101</f>
        <v>0</v>
      </c>
      <c r="E43" s="70">
        <f>+'[1]CS-Micro'!$AZ$58</f>
        <v>7.95</v>
      </c>
      <c r="F43" s="69">
        <f>+'[1]CS-Micro'!$AZ$52</f>
        <v>0</v>
      </c>
      <c r="G43" s="69">
        <f>+'[1]CS-Micro'!$AZ$64</f>
        <v>0</v>
      </c>
      <c r="H43" s="48">
        <f>+'[1]CS-Micro'!$AZ$11</f>
        <v>0.145</v>
      </c>
      <c r="I43" s="48">
        <f>+'[1]CS-Micro'!$AZ$19</f>
        <v>3.026</v>
      </c>
      <c r="J43" s="69">
        <f>+'[1]CS-Micro'!$AZ$35</f>
        <v>0</v>
      </c>
      <c r="K43" s="48">
        <f>+'[1]CS-Micro'!$AZ$212</f>
        <v>2.12</v>
      </c>
      <c r="L43" s="48">
        <f>+'[1]CS-Micro'!$AZ$239</f>
        <v>0.569</v>
      </c>
      <c r="M43" s="70">
        <f aca="true" t="shared" si="7" ref="M43:M48">+B43+C43+D43+E43+F43+G43+H43+I43+J43+K43+L43</f>
        <v>15.578999999999997</v>
      </c>
    </row>
    <row r="44" spans="1:13" ht="12">
      <c r="A44" s="71" t="s">
        <v>128</v>
      </c>
      <c r="B44" s="69">
        <f>+'[1]CS-Micro'!$BA$88</f>
        <v>0</v>
      </c>
      <c r="C44" s="48">
        <f>+'[1]CS-Micro'!$BA$97</f>
        <v>2.195</v>
      </c>
      <c r="D44" s="69">
        <f>+'[1]CS-Micro'!$BA$101</f>
        <v>0</v>
      </c>
      <c r="E44" s="70">
        <f>+'[1]CS-Micro'!$BA$58</f>
        <v>10.923</v>
      </c>
      <c r="F44" s="69">
        <f>+'[1]CS-Micro'!$BA$52</f>
        <v>0</v>
      </c>
      <c r="G44" s="69">
        <f>+'[1]CS-Micro'!$BA$64</f>
        <v>0</v>
      </c>
      <c r="H44" s="48">
        <f>+'[1]CS-Micro'!$BA$11</f>
        <v>0.245</v>
      </c>
      <c r="I44" s="48">
        <f>+'[1]CS-Micro'!$BA$19</f>
        <v>2.246</v>
      </c>
      <c r="J44" s="69">
        <f>+'[1]CS-Micro'!$BA$35</f>
        <v>0</v>
      </c>
      <c r="K44" s="48">
        <f>+'[1]CS-Micro'!$BA$212</f>
        <v>2.278</v>
      </c>
      <c r="L44" s="48">
        <f>+'[1]CS-Micro'!$BA$239</f>
        <v>0.552</v>
      </c>
      <c r="M44" s="70">
        <f t="shared" si="7"/>
        <v>18.439</v>
      </c>
    </row>
    <row r="45" spans="1:13" ht="12">
      <c r="A45" s="71" t="s">
        <v>129</v>
      </c>
      <c r="B45" s="69">
        <f>+'[1]CS-Micro'!$BB$88</f>
        <v>0</v>
      </c>
      <c r="C45" s="48">
        <f>+'[1]CS-Micro'!$BB$97</f>
        <v>2.541</v>
      </c>
      <c r="D45" s="69">
        <f>+'[1]CS-Micro'!$BB$101</f>
        <v>0</v>
      </c>
      <c r="E45" s="70">
        <f>+'[1]CS-Micro'!$BB$58</f>
        <v>12.61</v>
      </c>
      <c r="F45" s="69">
        <f>+'[1]CS-Micro'!$BB$52</f>
        <v>0</v>
      </c>
      <c r="G45" s="69">
        <f>+'[1]CS-Micro'!$BB$64</f>
        <v>0</v>
      </c>
      <c r="H45" s="48">
        <f>+'[1]CS-Micro'!$BB$11</f>
        <v>0.18</v>
      </c>
      <c r="I45" s="48">
        <f>+'[1]CS-Micro'!$BB$19</f>
        <v>1.191</v>
      </c>
      <c r="J45" s="69">
        <f>+'[1]CS-Micro'!$BB$35</f>
        <v>0</v>
      </c>
      <c r="K45" s="48">
        <f>+'[1]CS-Micro'!$BB$212</f>
        <v>2.385</v>
      </c>
      <c r="L45" s="48">
        <f>+'[1]CS-Micro'!$BB$239</f>
        <v>0.536</v>
      </c>
      <c r="M45" s="70">
        <f t="shared" si="7"/>
        <v>19.442999999999998</v>
      </c>
    </row>
    <row r="46" spans="1:13" ht="12">
      <c r="A46" s="71" t="s">
        <v>130</v>
      </c>
      <c r="B46" s="69">
        <f>+'[1]CS-Micro'!$BC$88</f>
        <v>0</v>
      </c>
      <c r="C46" s="48">
        <f>+'[1]CS-Micro'!$BC$97</f>
        <v>2.651</v>
      </c>
      <c r="D46" s="69">
        <f>+'[1]CS-Micro'!$BC$101</f>
        <v>0</v>
      </c>
      <c r="E46" s="70">
        <f>+'[1]CS-Micro'!$BC$58</f>
        <v>12.291</v>
      </c>
      <c r="F46" s="69">
        <f>+'[1]CS-Micro'!$BC$52</f>
        <v>0</v>
      </c>
      <c r="G46" s="69">
        <f>+'[1]CS-Micro'!$BC$64</f>
        <v>0</v>
      </c>
      <c r="H46" s="48">
        <f>+'[1]CS-Micro'!$BC$11</f>
        <v>0.129</v>
      </c>
      <c r="I46" s="48">
        <f>+'[1]CS-Micro'!$BC$19</f>
        <v>1.518</v>
      </c>
      <c r="J46" s="69">
        <f>+'[1]CS-Micro'!$BC$35</f>
        <v>0</v>
      </c>
      <c r="K46" s="48">
        <f>+'[1]CS-Micro'!$BC$212</f>
        <v>2.458</v>
      </c>
      <c r="L46" s="48">
        <f>+'[1]CS-Micro'!$BC$239</f>
        <v>0.527</v>
      </c>
      <c r="M46" s="70">
        <f t="shared" si="7"/>
        <v>19.573999999999998</v>
      </c>
    </row>
    <row r="47" spans="1:13" ht="12">
      <c r="A47" s="71" t="s">
        <v>131</v>
      </c>
      <c r="B47" s="69">
        <f>+'[1]CS-Micro'!$BD$88</f>
        <v>0</v>
      </c>
      <c r="C47" s="48">
        <f>+'[1]CS-Micro'!$BD$97</f>
        <v>2.646</v>
      </c>
      <c r="D47" s="69">
        <f>+'[1]CS-Micro'!$BD$101</f>
        <v>0</v>
      </c>
      <c r="E47" s="70">
        <f>+'[1]CS-Micro'!$BD$58</f>
        <v>10.586</v>
      </c>
      <c r="F47" s="69">
        <f>+'[1]CS-Micro'!$BD$52</f>
        <v>0</v>
      </c>
      <c r="G47" s="69">
        <f>+'[1]CS-Micro'!$BD$64</f>
        <v>0</v>
      </c>
      <c r="H47" s="48">
        <f>+'[1]CS-Micro'!$BD$11</f>
        <v>0.186</v>
      </c>
      <c r="I47" s="48">
        <f>+'[1]CS-Micro'!$BD$19</f>
        <v>1.73</v>
      </c>
      <c r="J47" s="48">
        <f>+'[1]CS-Micro'!$BD$35</f>
        <v>1.5</v>
      </c>
      <c r="K47" s="48">
        <f>+'[1]CS-Micro'!$BD$212</f>
        <v>2.553</v>
      </c>
      <c r="L47" s="48">
        <f>+'[1]CS-Micro'!$BD$239</f>
        <v>0.538</v>
      </c>
      <c r="M47" s="70">
        <f t="shared" si="7"/>
        <v>19.739</v>
      </c>
    </row>
    <row r="48" spans="1:13" ht="12">
      <c r="A48" s="71" t="s">
        <v>132</v>
      </c>
      <c r="B48" s="69">
        <f>+'[1]CS-Micro'!$BE$88</f>
        <v>0</v>
      </c>
      <c r="C48" s="48">
        <f>+'[1]CS-Micro'!$BE$97</f>
        <v>2.925</v>
      </c>
      <c r="D48" s="69">
        <f>+'[1]CS-Micro'!$BE$101</f>
        <v>0</v>
      </c>
      <c r="E48" s="70">
        <f>+'[1]CS-Micro'!$BE$58</f>
        <v>8.377</v>
      </c>
      <c r="F48" s="69">
        <f>+'[1]CS-Micro'!$BE$52</f>
        <v>0</v>
      </c>
      <c r="G48" s="69">
        <f>+'[1]CS-Micro'!$BE$64</f>
        <v>0</v>
      </c>
      <c r="H48" s="48">
        <f>+'[1]CS-Micro'!$BE$11</f>
        <v>0.104</v>
      </c>
      <c r="I48" s="48">
        <f>+'[1]CS-Micro'!$BE$19</f>
        <v>6.634</v>
      </c>
      <c r="J48" s="69">
        <f>+'[1]CS-Micro'!$BE$35</f>
        <v>0</v>
      </c>
      <c r="K48" s="48">
        <f>+'[1]CS-Micro'!$BE$212</f>
        <v>2.733</v>
      </c>
      <c r="L48" s="48">
        <f>+'[1]CS-Micro'!$BE$239</f>
        <v>0.563</v>
      </c>
      <c r="M48" s="70">
        <f t="shared" si="7"/>
        <v>21.336</v>
      </c>
    </row>
    <row r="49" spans="1:13" ht="12">
      <c r="A49" s="64"/>
      <c r="B49" s="64"/>
      <c r="C49" s="64"/>
      <c r="D49" s="64"/>
      <c r="E49" s="64"/>
      <c r="F49" s="64"/>
      <c r="G49" s="64"/>
      <c r="H49" s="64"/>
      <c r="I49" s="64"/>
      <c r="J49" s="64"/>
      <c r="K49" s="64"/>
      <c r="L49" s="64"/>
      <c r="M49" s="64"/>
    </row>
    <row r="50" spans="1:13" ht="12">
      <c r="A50" s="26"/>
      <c r="B50" s="26"/>
      <c r="C50" s="26"/>
      <c r="D50" s="26"/>
      <c r="E50" s="26"/>
      <c r="F50" s="26"/>
      <c r="G50" s="26"/>
      <c r="H50" s="26"/>
      <c r="I50" s="26"/>
      <c r="J50" s="26"/>
      <c r="K50" s="26"/>
      <c r="L50" s="26"/>
      <c r="M50" s="26"/>
    </row>
  </sheetData>
  <sheetProtection/>
  <mergeCells count="33">
    <mergeCell ref="A1:L1"/>
    <mergeCell ref="A27:M27"/>
    <mergeCell ref="A2:L2"/>
    <mergeCell ref="A4:A6"/>
    <mergeCell ref="D5:D6"/>
    <mergeCell ref="E5:E6"/>
    <mergeCell ref="B30:B31"/>
    <mergeCell ref="C30:C31"/>
    <mergeCell ref="D30:D31"/>
    <mergeCell ref="B29:D29"/>
    <mergeCell ref="L4:L6"/>
    <mergeCell ref="H5:H6"/>
    <mergeCell ref="K5:K6"/>
    <mergeCell ref="B4:E4"/>
    <mergeCell ref="F4:F6"/>
    <mergeCell ref="B5:B6"/>
    <mergeCell ref="H29:J29"/>
    <mergeCell ref="E30:E31"/>
    <mergeCell ref="H30:H31"/>
    <mergeCell ref="I30:J30"/>
    <mergeCell ref="F30:F31"/>
    <mergeCell ref="G30:G31"/>
    <mergeCell ref="E29:G29"/>
    <mergeCell ref="M29:M31"/>
    <mergeCell ref="L29:L31"/>
    <mergeCell ref="A26:M26"/>
    <mergeCell ref="G4:G6"/>
    <mergeCell ref="K29:K31"/>
    <mergeCell ref="A29:A31"/>
    <mergeCell ref="C5:C6"/>
    <mergeCell ref="I4:K4"/>
    <mergeCell ref="I5:I6"/>
    <mergeCell ref="J5:J6"/>
  </mergeCells>
  <printOptions horizontalCentered="1"/>
  <pageMargins left="0.15748031496062992" right="0.15748031496062992" top="0.5905511811023623" bottom="0.1968503937007874" header="0.5118110236220472" footer="0.5118110236220472"/>
  <pageSetup horizontalDpi="600" verticalDpi="600" orientation="portrait" paperSize="9" scale="80" r:id="rId3"/>
  <headerFooter alignWithMargins="0">
    <oddHeader>&amp;L&amp;"Franklin Gothic Book,Bold"S28</oddHeader>
  </headerFooter>
  <legacyDrawing r:id="rId2"/>
</worksheet>
</file>

<file path=xl/worksheets/sheet2.xml><?xml version="1.0" encoding="utf-8"?>
<worksheet xmlns="http://schemas.openxmlformats.org/spreadsheetml/2006/main" xmlns:r="http://schemas.openxmlformats.org/officeDocument/2006/relationships">
  <sheetPr>
    <tabColor indexed="20"/>
  </sheetPr>
  <dimension ref="A6:C61"/>
  <sheetViews>
    <sheetView zoomScale="90" zoomScaleNormal="9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H34" sqref="H34"/>
    </sheetView>
  </sheetViews>
  <sheetFormatPr defaultColWidth="9.140625" defaultRowHeight="12.75"/>
  <cols>
    <col min="1" max="16384" width="9.140625" style="72" customWidth="1"/>
  </cols>
  <sheetData>
    <row r="6" ht="25.5">
      <c r="C6" s="73" t="s">
        <v>177</v>
      </c>
    </row>
    <row r="7" spans="1:3" ht="12.75">
      <c r="A7" s="74">
        <v>37256</v>
      </c>
      <c r="C7" s="75">
        <v>418.46296689323316</v>
      </c>
    </row>
    <row r="8" spans="1:3" ht="12.75">
      <c r="A8" s="74">
        <v>37287</v>
      </c>
      <c r="C8" s="75">
        <v>399.448379873175</v>
      </c>
    </row>
    <row r="9" spans="1:3" ht="12.75">
      <c r="A9" s="74">
        <v>37315</v>
      </c>
      <c r="C9" s="75">
        <v>395.42740571807883</v>
      </c>
    </row>
    <row r="10" spans="1:3" ht="12.75">
      <c r="A10" s="74">
        <v>37346</v>
      </c>
      <c r="C10" s="75">
        <v>400.6127358909052</v>
      </c>
    </row>
    <row r="11" spans="1:3" ht="12.75">
      <c r="A11" s="74">
        <v>37376</v>
      </c>
      <c r="C11" s="75">
        <v>409.23695700034324</v>
      </c>
    </row>
    <row r="12" spans="1:3" ht="12.75">
      <c r="A12" s="74">
        <v>37407</v>
      </c>
      <c r="C12" s="75">
        <v>417.18126796123823</v>
      </c>
    </row>
    <row r="13" spans="1:3" ht="12.75">
      <c r="A13" s="74">
        <v>37437</v>
      </c>
      <c r="C13" s="75">
        <v>439.15655056873044</v>
      </c>
    </row>
    <row r="14" spans="1:3" ht="12.75">
      <c r="A14" s="74">
        <v>37468</v>
      </c>
      <c r="C14" s="75">
        <v>454.6945598775305</v>
      </c>
    </row>
    <row r="15" spans="1:3" ht="12.75">
      <c r="A15" s="74">
        <v>37499</v>
      </c>
      <c r="C15" s="75">
        <v>457.8495088651203</v>
      </c>
    </row>
    <row r="16" spans="1:3" ht="12.75">
      <c r="A16" s="74">
        <v>37529</v>
      </c>
      <c r="C16" s="75">
        <v>458.94042684256885</v>
      </c>
    </row>
    <row r="17" spans="1:3" ht="12.75">
      <c r="A17" s="74">
        <v>37560</v>
      </c>
      <c r="C17" s="75">
        <v>475.884154834575</v>
      </c>
    </row>
    <row r="18" spans="1:3" ht="12.75">
      <c r="A18" s="74">
        <v>37590</v>
      </c>
      <c r="C18" s="75">
        <v>495.22816043995425</v>
      </c>
    </row>
    <row r="19" spans="1:3" ht="12.75">
      <c r="A19" s="74">
        <v>37621</v>
      </c>
      <c r="C19" s="75">
        <v>467.87763312641204</v>
      </c>
    </row>
    <row r="20" spans="1:3" ht="12.75">
      <c r="A20" s="74">
        <v>37652</v>
      </c>
      <c r="C20" s="75">
        <v>471.3107745417977</v>
      </c>
    </row>
    <row r="21" spans="1:3" ht="12.75">
      <c r="A21" s="74">
        <v>37680</v>
      </c>
      <c r="C21" s="75">
        <v>448.728768449628</v>
      </c>
    </row>
    <row r="22" spans="1:3" ht="12.75">
      <c r="A22" s="74">
        <v>37711</v>
      </c>
      <c r="C22" s="75">
        <v>435.65951809530486</v>
      </c>
    </row>
    <row r="23" spans="1:3" ht="12.75">
      <c r="A23" s="74">
        <v>37741</v>
      </c>
      <c r="C23" s="75">
        <v>446.14663951846404</v>
      </c>
    </row>
    <row r="24" spans="1:3" ht="12.75">
      <c r="A24" s="74">
        <v>37772</v>
      </c>
      <c r="C24" s="75">
        <v>446.3381144298782</v>
      </c>
    </row>
    <row r="25" spans="1:3" ht="12.75">
      <c r="A25" s="74">
        <v>37802</v>
      </c>
      <c r="C25" s="75">
        <v>435.91652317781575</v>
      </c>
    </row>
    <row r="26" spans="1:3" ht="12.75">
      <c r="A26" s="74">
        <v>37833</v>
      </c>
      <c r="C26" s="75">
        <v>410.59088239493883</v>
      </c>
    </row>
    <row r="27" spans="1:3" ht="12.75">
      <c r="A27" s="74">
        <v>37864</v>
      </c>
      <c r="C27" s="75">
        <v>400.7139416122472</v>
      </c>
    </row>
    <row r="28" spans="1:3" ht="12.75">
      <c r="A28" s="74">
        <v>37894</v>
      </c>
      <c r="C28" s="75">
        <v>414.5125593575219</v>
      </c>
    </row>
    <row r="29" spans="1:3" ht="12.75">
      <c r="A29" s="74">
        <v>37925</v>
      </c>
      <c r="C29" s="75">
        <v>406.38139851780807</v>
      </c>
    </row>
    <row r="30" spans="1:3" ht="12.75">
      <c r="A30" s="74">
        <v>37955</v>
      </c>
      <c r="C30" s="75">
        <v>412.09392850667774</v>
      </c>
    </row>
    <row r="31" spans="1:3" ht="12.75">
      <c r="A31" s="74">
        <v>37986</v>
      </c>
      <c r="C31" s="75">
        <v>420.84710830617365</v>
      </c>
    </row>
    <row r="32" spans="1:3" ht="12.75">
      <c r="A32" s="74">
        <v>38017</v>
      </c>
      <c r="C32" s="75">
        <v>395.97829340509526</v>
      </c>
    </row>
    <row r="33" spans="1:3" ht="12.75">
      <c r="A33" s="74">
        <v>38046</v>
      </c>
      <c r="C33" s="75">
        <v>394.64043198658356</v>
      </c>
    </row>
    <row r="34" spans="1:3" ht="12.75">
      <c r="A34" s="74">
        <v>38077</v>
      </c>
      <c r="C34" s="75">
        <v>385.1289583792675</v>
      </c>
    </row>
    <row r="35" spans="1:3" ht="12.75">
      <c r="A35" s="74">
        <v>38107</v>
      </c>
      <c r="C35" s="75">
        <v>363.6775911329829</v>
      </c>
    </row>
    <row r="36" spans="1:3" ht="12.75">
      <c r="A36" s="74">
        <v>38138</v>
      </c>
      <c r="C36" s="75">
        <v>362.28815253888655</v>
      </c>
    </row>
    <row r="37" spans="1:3" ht="12.75">
      <c r="A37" s="74">
        <v>38168</v>
      </c>
      <c r="C37" s="75">
        <v>358.8221181680192</v>
      </c>
    </row>
    <row r="38" spans="1:3" ht="12.75">
      <c r="A38" s="74">
        <v>38199</v>
      </c>
      <c r="C38" s="75">
        <v>299.8902557223501</v>
      </c>
    </row>
    <row r="39" spans="1:3" ht="12.75">
      <c r="A39" s="74">
        <v>38230</v>
      </c>
      <c r="C39" s="75">
        <v>296.63388946942206</v>
      </c>
    </row>
    <row r="40" spans="1:3" ht="12.75">
      <c r="A40" s="74">
        <v>38260</v>
      </c>
      <c r="C40" s="75">
        <v>286.8414794523076</v>
      </c>
    </row>
    <row r="41" spans="1:3" ht="12.75">
      <c r="A41" s="74">
        <v>38291</v>
      </c>
      <c r="C41" s="75">
        <v>229.46195778035838</v>
      </c>
    </row>
    <row r="42" spans="1:3" ht="12.75">
      <c r="A42" s="74">
        <v>38321</v>
      </c>
      <c r="C42" s="75">
        <v>230.9174313386331</v>
      </c>
    </row>
    <row r="43" spans="1:3" ht="12.75">
      <c r="A43" s="74">
        <v>38352</v>
      </c>
      <c r="C43" s="75">
        <v>203.30788165730877</v>
      </c>
    </row>
    <row r="44" spans="1:3" ht="12.75">
      <c r="A44" s="74">
        <v>38383</v>
      </c>
      <c r="C44" s="75">
        <v>142.1827132375</v>
      </c>
    </row>
    <row r="45" spans="1:3" ht="12.75">
      <c r="A45" s="74">
        <v>38411</v>
      </c>
      <c r="C45" s="75">
        <v>144.75115711873246</v>
      </c>
    </row>
    <row r="46" spans="1:3" ht="12.75">
      <c r="A46" s="74">
        <v>38442</v>
      </c>
      <c r="C46" s="75">
        <v>117.53933905703146</v>
      </c>
    </row>
    <row r="47" spans="1:3" ht="12.75">
      <c r="A47" s="74">
        <v>38472</v>
      </c>
      <c r="C47" s="75">
        <v>58.00900419136378</v>
      </c>
    </row>
    <row r="48" spans="1:3" ht="12.75">
      <c r="A48" s="74">
        <v>38503</v>
      </c>
      <c r="C48" s="75">
        <v>57.818132351308414</v>
      </c>
    </row>
    <row r="49" spans="1:3" ht="12.75">
      <c r="A49" s="74">
        <v>38533</v>
      </c>
      <c r="C49" s="75">
        <v>36.11994562140187</v>
      </c>
    </row>
    <row r="50" spans="1:3" ht="12.75">
      <c r="A50" s="74">
        <v>38564</v>
      </c>
      <c r="C50" s="75">
        <v>26.306915451260473</v>
      </c>
    </row>
    <row r="51" spans="1:3" ht="12.75">
      <c r="A51" s="74">
        <v>38595</v>
      </c>
      <c r="C51" s="75">
        <v>24.040716883278815</v>
      </c>
    </row>
    <row r="52" spans="1:3" ht="12.75">
      <c r="A52" s="74">
        <v>38625</v>
      </c>
      <c r="C52" s="75">
        <v>12.262929826432188</v>
      </c>
    </row>
    <row r="53" spans="1:3" ht="12.75">
      <c r="A53" s="74">
        <v>38656</v>
      </c>
      <c r="C53" s="75">
        <v>2.6041783800000005</v>
      </c>
    </row>
    <row r="54" spans="1:3" ht="12.75">
      <c r="A54" s="74">
        <v>38686</v>
      </c>
      <c r="C54" s="75">
        <v>2.3602185</v>
      </c>
    </row>
    <row r="55" spans="1:3" ht="12.75">
      <c r="A55" s="74">
        <v>38717</v>
      </c>
      <c r="C55" s="75">
        <v>1.12001056</v>
      </c>
    </row>
    <row r="56" spans="1:3" ht="12.75">
      <c r="A56" s="74">
        <v>38748</v>
      </c>
      <c r="C56" s="75">
        <v>6.599509169999999</v>
      </c>
    </row>
    <row r="57" spans="1:3" ht="12.75">
      <c r="A57" s="74">
        <v>38776</v>
      </c>
      <c r="C57" s="75">
        <v>3.98673006</v>
      </c>
    </row>
    <row r="58" spans="1:3" ht="12.75">
      <c r="A58" s="74">
        <v>38807</v>
      </c>
      <c r="C58" s="75">
        <v>2.65027262</v>
      </c>
    </row>
    <row r="59" spans="1:3" ht="12.75">
      <c r="A59" s="74">
        <v>38837</v>
      </c>
      <c r="C59" s="75">
        <v>2.6702815400000004</v>
      </c>
    </row>
    <row r="60" spans="1:3" ht="12.75">
      <c r="A60" s="74">
        <v>38868</v>
      </c>
      <c r="C60" s="75">
        <v>8.05175552</v>
      </c>
    </row>
    <row r="61" spans="1:3" ht="12.75">
      <c r="A61" s="74">
        <v>38898</v>
      </c>
      <c r="C61" s="75">
        <v>3.84914179</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20"/>
  </sheetPr>
  <dimension ref="A4:U61"/>
  <sheetViews>
    <sheetView zoomScale="95" zoomScaleNormal="9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J28" sqref="J28"/>
    </sheetView>
  </sheetViews>
  <sheetFormatPr defaultColWidth="9.140625" defaultRowHeight="12.75"/>
  <cols>
    <col min="1" max="1" width="6.7109375" style="78" bestFit="1" customWidth="1"/>
    <col min="2" max="2" width="8.28125" style="72" bestFit="1" customWidth="1"/>
    <col min="3" max="3" width="6.8515625" style="72" customWidth="1"/>
    <col min="4" max="4" width="8.7109375" style="72" customWidth="1"/>
    <col min="5" max="5" width="7.8515625" style="72" customWidth="1"/>
    <col min="6" max="6" width="7.7109375" style="72" customWidth="1"/>
    <col min="7" max="7" width="8.00390625" style="72" customWidth="1"/>
    <col min="8" max="8" width="7.28125" style="75" customWidth="1"/>
    <col min="9" max="9" width="5.8515625" style="72" customWidth="1"/>
    <col min="10" max="10" width="7.421875" style="72" customWidth="1"/>
    <col min="11" max="12" width="6.421875" style="72" customWidth="1"/>
    <col min="13" max="13" width="6.8515625" style="72" customWidth="1"/>
    <col min="14" max="14" width="8.28125" style="72" customWidth="1"/>
    <col min="15" max="15" width="9.140625" style="72" customWidth="1"/>
    <col min="16" max="16" width="8.28125" style="72" customWidth="1"/>
    <col min="17" max="17" width="7.28125" style="72" customWidth="1"/>
    <col min="18" max="19" width="6.421875" style="72" bestFit="1" customWidth="1"/>
    <col min="20" max="20" width="9.140625" style="72" customWidth="1"/>
    <col min="21" max="21" width="10.421875" style="72" bestFit="1" customWidth="1"/>
    <col min="22" max="16384" width="9.140625" style="72" customWidth="1"/>
  </cols>
  <sheetData>
    <row r="4" spans="2:12" ht="12.75">
      <c r="B4" s="129" t="s">
        <v>123</v>
      </c>
      <c r="C4" s="130"/>
      <c r="D4" s="130"/>
      <c r="E4" s="130" t="s">
        <v>11</v>
      </c>
      <c r="F4" s="130"/>
      <c r="G4" s="129" t="s">
        <v>126</v>
      </c>
      <c r="H4" s="129"/>
      <c r="I4" s="129"/>
      <c r="J4" s="129"/>
      <c r="K4" s="129"/>
      <c r="L4" s="129"/>
    </row>
    <row r="5" spans="2:12" ht="12.75">
      <c r="B5" s="129" t="s">
        <v>20</v>
      </c>
      <c r="C5" s="130"/>
      <c r="D5" s="129" t="s">
        <v>23</v>
      </c>
      <c r="E5" s="129" t="s">
        <v>148</v>
      </c>
      <c r="F5" s="131"/>
      <c r="G5" s="131"/>
      <c r="I5" s="129" t="s">
        <v>124</v>
      </c>
      <c r="J5" s="129"/>
      <c r="K5" s="129"/>
      <c r="L5" s="129"/>
    </row>
    <row r="6" spans="2:18" ht="51.75" customHeight="1">
      <c r="B6" s="73" t="s">
        <v>21</v>
      </c>
      <c r="C6" s="73" t="s">
        <v>22</v>
      </c>
      <c r="D6" s="129"/>
      <c r="E6" s="73" t="s">
        <v>24</v>
      </c>
      <c r="F6" s="73" t="s">
        <v>176</v>
      </c>
      <c r="G6" s="73" t="s">
        <v>25</v>
      </c>
      <c r="H6" s="76" t="s">
        <v>19</v>
      </c>
      <c r="I6" s="73" t="s">
        <v>196</v>
      </c>
      <c r="J6" s="73" t="s">
        <v>26</v>
      </c>
      <c r="K6" s="73" t="s">
        <v>119</v>
      </c>
      <c r="L6" s="73" t="s">
        <v>120</v>
      </c>
      <c r="M6" s="73" t="s">
        <v>175</v>
      </c>
      <c r="N6" s="73" t="s">
        <v>144</v>
      </c>
      <c r="O6" s="73" t="s">
        <v>139</v>
      </c>
      <c r="P6" s="73" t="s">
        <v>27</v>
      </c>
      <c r="Q6" s="73" t="s">
        <v>95</v>
      </c>
      <c r="R6" s="72" t="s">
        <v>173</v>
      </c>
    </row>
    <row r="7" spans="1:21" ht="12.75">
      <c r="A7" s="79">
        <v>37256</v>
      </c>
      <c r="B7" s="77">
        <v>66.15582475</v>
      </c>
      <c r="C7" s="77">
        <v>33.53429211466512</v>
      </c>
      <c r="D7" s="77">
        <v>1572.2639057112704</v>
      </c>
      <c r="E7" s="77">
        <v>-2.842170943040401E-14</v>
      </c>
      <c r="F7" s="77">
        <v>114.64489053</v>
      </c>
      <c r="G7" s="77">
        <v>13.505971200000001</v>
      </c>
      <c r="H7" s="77">
        <v>187.20362513</v>
      </c>
      <c r="I7" s="77">
        <v>0.54722178</v>
      </c>
      <c r="J7" s="77">
        <v>0</v>
      </c>
      <c r="K7" s="77">
        <v>0</v>
      </c>
      <c r="L7" s="77">
        <v>49.82826749999291</v>
      </c>
      <c r="M7" s="77">
        <v>0.39</v>
      </c>
      <c r="N7" s="77">
        <v>0</v>
      </c>
      <c r="O7" s="77">
        <v>0</v>
      </c>
      <c r="P7" s="77">
        <v>96.23367803999999</v>
      </c>
      <c r="Q7" s="77">
        <v>20.55943247</v>
      </c>
      <c r="R7" s="77">
        <f>+SUM(B7:Q7)</f>
        <v>2154.8671092259287</v>
      </c>
      <c r="S7" s="77">
        <v>2154.3869293999933</v>
      </c>
      <c r="T7" s="77">
        <f>R7-S7</f>
        <v>0.4801798259354655</v>
      </c>
      <c r="U7" s="77"/>
    </row>
    <row r="8" spans="1:21" ht="12.75">
      <c r="A8" s="79">
        <v>37287</v>
      </c>
      <c r="B8" s="77">
        <v>64.90728657000001</v>
      </c>
      <c r="C8" s="77">
        <v>31.911216637496</v>
      </c>
      <c r="D8" s="77">
        <v>1468.0758592705392</v>
      </c>
      <c r="E8" s="77">
        <v>-3.552713678800501E-14</v>
      </c>
      <c r="F8" s="77">
        <v>112.98951694</v>
      </c>
      <c r="G8" s="77">
        <v>38.44713646000001</v>
      </c>
      <c r="H8" s="77">
        <v>140.34899973</v>
      </c>
      <c r="I8" s="77">
        <v>0.54722178</v>
      </c>
      <c r="J8" s="77">
        <v>0</v>
      </c>
      <c r="K8" s="77">
        <v>0</v>
      </c>
      <c r="L8" s="77">
        <v>65.02780969999999</v>
      </c>
      <c r="M8" s="77">
        <v>0.39</v>
      </c>
      <c r="N8" s="77">
        <v>0</v>
      </c>
      <c r="O8" s="77">
        <v>0</v>
      </c>
      <c r="P8" s="77">
        <v>8.591091089999825</v>
      </c>
      <c r="Q8" s="77">
        <v>20.44761656</v>
      </c>
      <c r="R8" s="77">
        <f aca="true" t="shared" si="0" ref="R8:R61">+SUM(B8:Q8)</f>
        <v>1951.6837547380348</v>
      </c>
      <c r="S8" s="77">
        <v>1945.22988378</v>
      </c>
      <c r="T8" s="77">
        <f aca="true" t="shared" si="1" ref="T8:T61">R8-S8</f>
        <v>6.4538709580349405</v>
      </c>
      <c r="U8" s="77"/>
    </row>
    <row r="9" spans="1:21" ht="12.75">
      <c r="A9" s="79">
        <v>37315</v>
      </c>
      <c r="B9" s="77">
        <v>64.90728657000001</v>
      </c>
      <c r="C9" s="77">
        <v>28.901258444575422</v>
      </c>
      <c r="D9" s="77">
        <v>1429.2810608187235</v>
      </c>
      <c r="E9" s="77">
        <v>-5.684341886080802E-14</v>
      </c>
      <c r="F9" s="77">
        <v>112.95071694</v>
      </c>
      <c r="G9" s="77">
        <v>6.8406952500000004</v>
      </c>
      <c r="H9" s="77">
        <v>136.27827663000002</v>
      </c>
      <c r="I9" s="77">
        <v>0.54722178</v>
      </c>
      <c r="J9" s="77">
        <v>0</v>
      </c>
      <c r="K9" s="77">
        <v>0</v>
      </c>
      <c r="L9" s="77">
        <v>63.376865890000005</v>
      </c>
      <c r="M9" s="77">
        <v>0.39</v>
      </c>
      <c r="N9" s="77">
        <v>0</v>
      </c>
      <c r="O9" s="77">
        <v>0</v>
      </c>
      <c r="P9" s="77">
        <v>1.553083579999626</v>
      </c>
      <c r="Q9" s="77">
        <v>20.317531730000002</v>
      </c>
      <c r="R9" s="77">
        <f t="shared" si="0"/>
        <v>1865.3439976332986</v>
      </c>
      <c r="S9" s="77">
        <v>1860.0342847699997</v>
      </c>
      <c r="T9" s="77">
        <f t="shared" si="1"/>
        <v>5.309712863298955</v>
      </c>
      <c r="U9" s="77"/>
    </row>
    <row r="10" spans="1:21" ht="12.75">
      <c r="A10" s="79">
        <v>37346</v>
      </c>
      <c r="B10" s="77">
        <v>67.95822820000001</v>
      </c>
      <c r="C10" s="77">
        <v>29.165448077664863</v>
      </c>
      <c r="D10" s="77">
        <v>1417.79874858394</v>
      </c>
      <c r="E10" s="77">
        <v>124.20325699999998</v>
      </c>
      <c r="F10" s="77">
        <v>108.74980283</v>
      </c>
      <c r="G10" s="77">
        <v>39.49186298</v>
      </c>
      <c r="H10" s="77">
        <v>52.505945559999994</v>
      </c>
      <c r="I10" s="77">
        <v>0.54722178</v>
      </c>
      <c r="J10" s="77">
        <v>0</v>
      </c>
      <c r="K10" s="77">
        <v>0</v>
      </c>
      <c r="L10" s="77">
        <v>70.71324374</v>
      </c>
      <c r="M10" s="77">
        <v>0.39</v>
      </c>
      <c r="N10" s="77">
        <v>0</v>
      </c>
      <c r="O10" s="77">
        <v>0</v>
      </c>
      <c r="P10" s="77">
        <v>22.523528059999972</v>
      </c>
      <c r="Q10" s="77">
        <v>20.257555090000004</v>
      </c>
      <c r="R10" s="77">
        <f t="shared" si="0"/>
        <v>1954.304841901605</v>
      </c>
      <c r="S10" s="77">
        <v>1951.4335961100003</v>
      </c>
      <c r="T10" s="77">
        <f t="shared" si="1"/>
        <v>2.8712457916046787</v>
      </c>
      <c r="U10" s="77"/>
    </row>
    <row r="11" spans="1:21" ht="12.75">
      <c r="A11" s="79">
        <v>37376</v>
      </c>
      <c r="B11" s="77">
        <v>68.96325384</v>
      </c>
      <c r="C11" s="77">
        <v>29.799581517862066</v>
      </c>
      <c r="D11" s="77">
        <v>1541.2962098741896</v>
      </c>
      <c r="E11" s="77">
        <v>123.78237400000005</v>
      </c>
      <c r="F11" s="77">
        <v>107.70372230000001</v>
      </c>
      <c r="G11" s="77">
        <v>3.0583199199999993</v>
      </c>
      <c r="H11" s="77">
        <v>52.50321104</v>
      </c>
      <c r="I11" s="77">
        <v>0.54722178</v>
      </c>
      <c r="J11" s="77">
        <v>0</v>
      </c>
      <c r="K11" s="77">
        <v>0</v>
      </c>
      <c r="L11" s="77">
        <v>72.15585607</v>
      </c>
      <c r="M11" s="77">
        <v>0.39</v>
      </c>
      <c r="N11" s="77">
        <v>0</v>
      </c>
      <c r="O11" s="77">
        <v>0</v>
      </c>
      <c r="P11" s="77">
        <v>0.0745967799997409</v>
      </c>
      <c r="Q11" s="77">
        <v>20.18844267</v>
      </c>
      <c r="R11" s="77">
        <f t="shared" si="0"/>
        <v>2020.4627897920516</v>
      </c>
      <c r="S11" s="77">
        <v>2017.2273332599996</v>
      </c>
      <c r="T11" s="77">
        <f t="shared" si="1"/>
        <v>3.2354565320520123</v>
      </c>
      <c r="U11" s="77"/>
    </row>
    <row r="12" spans="1:21" ht="12.75">
      <c r="A12" s="79">
        <v>37407</v>
      </c>
      <c r="B12" s="77">
        <v>76.30329526</v>
      </c>
      <c r="C12" s="77">
        <v>27.500031604092403</v>
      </c>
      <c r="D12" s="77">
        <v>1605.5391185651872</v>
      </c>
      <c r="E12" s="77">
        <v>51.003171999999935</v>
      </c>
      <c r="F12" s="77">
        <v>106.99966545000001</v>
      </c>
      <c r="G12" s="77">
        <v>52.9390945</v>
      </c>
      <c r="H12" s="77">
        <v>52.944823899999996</v>
      </c>
      <c r="I12" s="77">
        <v>0.54722178</v>
      </c>
      <c r="J12" s="77">
        <v>0</v>
      </c>
      <c r="K12" s="77">
        <v>0</v>
      </c>
      <c r="L12" s="77">
        <v>72.98176206</v>
      </c>
      <c r="M12" s="77">
        <v>0.39</v>
      </c>
      <c r="N12" s="77">
        <v>0</v>
      </c>
      <c r="O12" s="77">
        <v>0</v>
      </c>
      <c r="P12" s="77">
        <v>0.9268653599995424</v>
      </c>
      <c r="Q12" s="77">
        <v>20.113360810000003</v>
      </c>
      <c r="R12" s="77">
        <f t="shared" si="0"/>
        <v>2068.1884112892794</v>
      </c>
      <c r="S12" s="77">
        <v>2064.3780542199997</v>
      </c>
      <c r="T12" s="77">
        <f t="shared" si="1"/>
        <v>3.8103570692796893</v>
      </c>
      <c r="U12" s="77"/>
    </row>
    <row r="13" spans="1:21" ht="12.75">
      <c r="A13" s="79">
        <v>37437</v>
      </c>
      <c r="B13" s="77">
        <v>79.48502233</v>
      </c>
      <c r="C13" s="77">
        <v>29.12822535203418</v>
      </c>
      <c r="D13" s="77">
        <v>1720.3809471771472</v>
      </c>
      <c r="E13" s="77">
        <v>38.16866999999995</v>
      </c>
      <c r="F13" s="77">
        <v>106.54661297000001</v>
      </c>
      <c r="G13" s="77">
        <v>19.91060902</v>
      </c>
      <c r="H13" s="77">
        <v>52.50589295</v>
      </c>
      <c r="I13" s="77">
        <v>0.54722178</v>
      </c>
      <c r="J13" s="77">
        <v>0</v>
      </c>
      <c r="K13" s="77">
        <v>0</v>
      </c>
      <c r="L13" s="77">
        <v>73.03619036999999</v>
      </c>
      <c r="M13" s="77">
        <v>0.39</v>
      </c>
      <c r="N13" s="77">
        <v>0</v>
      </c>
      <c r="O13" s="77">
        <v>0</v>
      </c>
      <c r="P13" s="77">
        <v>0.099948779999945</v>
      </c>
      <c r="Q13" s="77">
        <v>20.046232900000003</v>
      </c>
      <c r="R13" s="77">
        <f t="shared" si="0"/>
        <v>2140.2455736291818</v>
      </c>
      <c r="S13" s="77">
        <v>2140.2322311</v>
      </c>
      <c r="T13" s="77">
        <f t="shared" si="1"/>
        <v>0.013342529181954887</v>
      </c>
      <c r="U13" s="77"/>
    </row>
    <row r="14" spans="1:21" ht="12.75">
      <c r="A14" s="79">
        <v>37468</v>
      </c>
      <c r="B14" s="77">
        <v>76.2674324</v>
      </c>
      <c r="C14" s="77">
        <v>30.193074075299403</v>
      </c>
      <c r="D14" s="77">
        <v>1545.3513586831507</v>
      </c>
      <c r="E14" s="77">
        <v>125.66908699999993</v>
      </c>
      <c r="F14" s="77">
        <v>105.2224391</v>
      </c>
      <c r="G14" s="77">
        <v>59.20763305000002</v>
      </c>
      <c r="H14" s="77">
        <v>52.505755959999995</v>
      </c>
      <c r="I14" s="77">
        <v>0.54722178</v>
      </c>
      <c r="J14" s="77">
        <v>0</v>
      </c>
      <c r="K14" s="77">
        <v>0</v>
      </c>
      <c r="L14" s="77">
        <v>72.87841976000001</v>
      </c>
      <c r="M14" s="77">
        <v>0.39</v>
      </c>
      <c r="N14" s="77">
        <v>0</v>
      </c>
      <c r="O14" s="77">
        <v>0</v>
      </c>
      <c r="P14" s="77">
        <v>0.053105719999688716</v>
      </c>
      <c r="Q14" s="77">
        <v>19.96858273</v>
      </c>
      <c r="R14" s="77">
        <f t="shared" si="0"/>
        <v>2088.254110258449</v>
      </c>
      <c r="S14" s="77">
        <v>2088.3739829</v>
      </c>
      <c r="T14" s="77">
        <f t="shared" si="1"/>
        <v>-0.11987264155095545</v>
      </c>
      <c r="U14" s="77"/>
    </row>
    <row r="15" spans="1:21" ht="12.75">
      <c r="A15" s="79">
        <v>37499</v>
      </c>
      <c r="B15" s="77">
        <v>78.87889050999999</v>
      </c>
      <c r="C15" s="77">
        <v>27.086178792696543</v>
      </c>
      <c r="D15" s="77">
        <v>1484.458518338496</v>
      </c>
      <c r="E15" s="77">
        <v>228.93391699999995</v>
      </c>
      <c r="F15" s="77">
        <v>105.65950369000001</v>
      </c>
      <c r="G15" s="77">
        <v>6.46829559</v>
      </c>
      <c r="H15" s="77">
        <v>52.582048809999996</v>
      </c>
      <c r="I15" s="77">
        <v>0.54722178</v>
      </c>
      <c r="J15" s="77">
        <v>0</v>
      </c>
      <c r="K15" s="77">
        <v>0</v>
      </c>
      <c r="L15" s="77">
        <v>73.02622349999999</v>
      </c>
      <c r="M15" s="77">
        <v>0.39</v>
      </c>
      <c r="N15" s="77">
        <v>0</v>
      </c>
      <c r="O15" s="77">
        <v>0</v>
      </c>
      <c r="P15" s="77">
        <v>-0.02407289999994333</v>
      </c>
      <c r="Q15" s="77">
        <v>19.779003839999998</v>
      </c>
      <c r="R15" s="77">
        <f t="shared" si="0"/>
        <v>2077.7857289511926</v>
      </c>
      <c r="S15" s="77">
        <v>2077.9398993199998</v>
      </c>
      <c r="T15" s="77">
        <f t="shared" si="1"/>
        <v>-0.15417036880717205</v>
      </c>
      <c r="U15" s="77"/>
    </row>
    <row r="16" spans="1:21" ht="12.75">
      <c r="A16" s="79">
        <v>37529</v>
      </c>
      <c r="B16" s="77">
        <v>81.3939749</v>
      </c>
      <c r="C16" s="77">
        <v>27.133507074374858</v>
      </c>
      <c r="D16" s="77">
        <v>1421.6389129738266</v>
      </c>
      <c r="E16" s="77">
        <v>287.14314</v>
      </c>
      <c r="F16" s="77">
        <v>105.49136023</v>
      </c>
      <c r="G16" s="77">
        <v>105.09314797</v>
      </c>
      <c r="H16" s="77">
        <v>52.53486133</v>
      </c>
      <c r="I16" s="77">
        <v>0.54722178</v>
      </c>
      <c r="J16" s="77">
        <v>0</v>
      </c>
      <c r="K16" s="77">
        <v>0</v>
      </c>
      <c r="L16" s="77">
        <v>49.420107689999995</v>
      </c>
      <c r="M16" s="77">
        <v>0.39</v>
      </c>
      <c r="N16" s="77">
        <v>0</v>
      </c>
      <c r="O16" s="77">
        <v>0</v>
      </c>
      <c r="P16" s="77">
        <v>-0.07943817000020037</v>
      </c>
      <c r="Q16" s="77">
        <v>19.634492550000004</v>
      </c>
      <c r="R16" s="77">
        <f t="shared" si="0"/>
        <v>2150.341288328201</v>
      </c>
      <c r="S16" s="77">
        <v>2150.5785856499997</v>
      </c>
      <c r="T16" s="77">
        <f t="shared" si="1"/>
        <v>-0.2372973217989056</v>
      </c>
      <c r="U16" s="77"/>
    </row>
    <row r="17" spans="1:21" ht="12.75">
      <c r="A17" s="79">
        <v>37560</v>
      </c>
      <c r="B17" s="77">
        <v>85.38137242</v>
      </c>
      <c r="C17" s="77">
        <v>28.138370679671358</v>
      </c>
      <c r="D17" s="77">
        <v>1391.7951526378854</v>
      </c>
      <c r="E17" s="77">
        <v>311.04280900000003</v>
      </c>
      <c r="F17" s="77">
        <v>95.53284633999999</v>
      </c>
      <c r="G17" s="77">
        <v>49.539171639999985</v>
      </c>
      <c r="H17" s="77">
        <v>66.52664265</v>
      </c>
      <c r="I17" s="77">
        <v>0.54722178</v>
      </c>
      <c r="J17" s="77">
        <v>0</v>
      </c>
      <c r="K17" s="77">
        <v>0</v>
      </c>
      <c r="L17" s="77">
        <v>48.87537071999999</v>
      </c>
      <c r="M17" s="77">
        <v>0.39</v>
      </c>
      <c r="N17" s="77">
        <v>0</v>
      </c>
      <c r="O17" s="77">
        <v>0</v>
      </c>
      <c r="P17" s="77">
        <v>0.1086389100005461</v>
      </c>
      <c r="Q17" s="77">
        <v>19.795908110000003</v>
      </c>
      <c r="R17" s="77">
        <f t="shared" si="0"/>
        <v>2097.6735048875566</v>
      </c>
      <c r="S17" s="77">
        <v>2098.2419292</v>
      </c>
      <c r="T17" s="77">
        <f t="shared" si="1"/>
        <v>-0.5684243124433124</v>
      </c>
      <c r="U17" s="77"/>
    </row>
    <row r="18" spans="1:21" ht="12.75">
      <c r="A18" s="79">
        <v>37590</v>
      </c>
      <c r="B18" s="77">
        <v>83.40376216</v>
      </c>
      <c r="C18" s="77">
        <v>25.318117602122708</v>
      </c>
      <c r="D18" s="77">
        <v>1320.07125534235</v>
      </c>
      <c r="E18" s="77">
        <v>358.163569</v>
      </c>
      <c r="F18" s="77">
        <v>96.48939516</v>
      </c>
      <c r="G18" s="77">
        <v>56.46496906</v>
      </c>
      <c r="H18" s="77">
        <v>95.19577712</v>
      </c>
      <c r="I18" s="77">
        <v>0.54722178</v>
      </c>
      <c r="J18" s="77">
        <v>0</v>
      </c>
      <c r="K18" s="77">
        <v>0</v>
      </c>
      <c r="L18" s="77">
        <v>49.25957204</v>
      </c>
      <c r="M18" s="77">
        <v>0.39</v>
      </c>
      <c r="N18" s="77">
        <v>0</v>
      </c>
      <c r="O18" s="77">
        <v>0</v>
      </c>
      <c r="P18" s="77">
        <v>0.8412034900001955</v>
      </c>
      <c r="Q18" s="77">
        <v>19.73804618</v>
      </c>
      <c r="R18" s="77">
        <f t="shared" si="0"/>
        <v>2105.8828889344727</v>
      </c>
      <c r="S18" s="77">
        <v>2107.5146394999997</v>
      </c>
      <c r="T18" s="77">
        <f t="shared" si="1"/>
        <v>-1.6317505655269997</v>
      </c>
      <c r="U18" s="77"/>
    </row>
    <row r="19" spans="1:21" ht="12.75">
      <c r="A19" s="79">
        <v>37621</v>
      </c>
      <c r="B19" s="77">
        <v>87.95935032999999</v>
      </c>
      <c r="C19" s="77">
        <v>24.184298419969696</v>
      </c>
      <c r="D19" s="77">
        <v>1264.364495343977</v>
      </c>
      <c r="E19" s="77">
        <v>470.765787</v>
      </c>
      <c r="F19" s="77">
        <v>95.36970501</v>
      </c>
      <c r="G19" s="77">
        <v>97.2562207</v>
      </c>
      <c r="H19" s="77">
        <v>74.98766545</v>
      </c>
      <c r="I19" s="77">
        <v>0.54722178</v>
      </c>
      <c r="J19" s="77">
        <v>0</v>
      </c>
      <c r="K19" s="77">
        <v>0</v>
      </c>
      <c r="L19" s="77">
        <v>50.042781160000004</v>
      </c>
      <c r="M19" s="77">
        <v>0.39</v>
      </c>
      <c r="N19" s="77">
        <v>0</v>
      </c>
      <c r="O19" s="77">
        <v>0</v>
      </c>
      <c r="P19" s="77">
        <v>22.550337450002157</v>
      </c>
      <c r="Q19" s="77">
        <v>23.034968120000002</v>
      </c>
      <c r="R19" s="77">
        <f t="shared" si="0"/>
        <v>2211.4528307639494</v>
      </c>
      <c r="S19" s="77">
        <v>2189.067085390002</v>
      </c>
      <c r="T19" s="77">
        <f t="shared" si="1"/>
        <v>22.38574537394743</v>
      </c>
      <c r="U19" s="77"/>
    </row>
    <row r="20" spans="1:21" ht="12.75">
      <c r="A20" s="79">
        <v>37652</v>
      </c>
      <c r="B20" s="77">
        <v>91.01022861999999</v>
      </c>
      <c r="C20" s="77">
        <v>24.36324274353315</v>
      </c>
      <c r="D20" s="77">
        <v>1255.8094534953213</v>
      </c>
      <c r="E20" s="77">
        <v>500.86843799999997</v>
      </c>
      <c r="F20" s="77">
        <v>95.72385332</v>
      </c>
      <c r="G20" s="77">
        <v>14.592701390000009</v>
      </c>
      <c r="H20" s="77">
        <v>52.574026139999994</v>
      </c>
      <c r="I20" s="77">
        <v>0.54722178</v>
      </c>
      <c r="J20" s="77">
        <v>0</v>
      </c>
      <c r="K20" s="77">
        <v>0</v>
      </c>
      <c r="L20" s="77">
        <v>49.59040767</v>
      </c>
      <c r="M20" s="77">
        <v>0.39</v>
      </c>
      <c r="N20" s="77">
        <v>0</v>
      </c>
      <c r="O20" s="77">
        <v>0</v>
      </c>
      <c r="P20" s="77">
        <v>9.81119183000077</v>
      </c>
      <c r="Q20" s="77">
        <v>22.680348470000002</v>
      </c>
      <c r="R20" s="77">
        <f t="shared" si="0"/>
        <v>2117.9611134588545</v>
      </c>
      <c r="S20" s="77">
        <v>2117.61337645</v>
      </c>
      <c r="T20" s="77">
        <f t="shared" si="1"/>
        <v>0.3477370088544376</v>
      </c>
      <c r="U20" s="77"/>
    </row>
    <row r="21" spans="1:21" ht="12.75">
      <c r="A21" s="79">
        <v>37680</v>
      </c>
      <c r="B21" s="77">
        <v>79.97693938999998</v>
      </c>
      <c r="C21" s="77">
        <v>20.286320745064376</v>
      </c>
      <c r="D21" s="77">
        <v>1178.917750940944</v>
      </c>
      <c r="E21" s="77">
        <v>522.7272296299999</v>
      </c>
      <c r="F21" s="77">
        <v>96.43013569</v>
      </c>
      <c r="G21" s="77">
        <v>26.58272457</v>
      </c>
      <c r="H21" s="77">
        <v>52.62421214</v>
      </c>
      <c r="I21" s="77">
        <v>0.54722178</v>
      </c>
      <c r="J21" s="77">
        <v>0</v>
      </c>
      <c r="K21" s="77">
        <v>0</v>
      </c>
      <c r="L21" s="77">
        <v>49.35829846</v>
      </c>
      <c r="M21" s="77">
        <v>0.39</v>
      </c>
      <c r="N21" s="77">
        <v>0</v>
      </c>
      <c r="O21" s="77">
        <v>0</v>
      </c>
      <c r="P21" s="77">
        <v>0.7143637100016098</v>
      </c>
      <c r="Q21" s="77">
        <v>27.17895876</v>
      </c>
      <c r="R21" s="77">
        <f t="shared" si="0"/>
        <v>2055.73415581601</v>
      </c>
      <c r="S21" s="77">
        <v>2054.438587210002</v>
      </c>
      <c r="T21" s="77">
        <f t="shared" si="1"/>
        <v>1.2955686060081462</v>
      </c>
      <c r="U21" s="77"/>
    </row>
    <row r="22" spans="1:21" ht="12.75">
      <c r="A22" s="79">
        <v>37711</v>
      </c>
      <c r="B22" s="77">
        <v>77.50540701</v>
      </c>
      <c r="C22" s="77">
        <v>19.2047637594378</v>
      </c>
      <c r="D22" s="77">
        <v>1125.0262105724905</v>
      </c>
      <c r="E22" s="77">
        <v>507.51101998999997</v>
      </c>
      <c r="F22" s="77">
        <v>86.60089135999999</v>
      </c>
      <c r="G22" s="77">
        <v>59.77178871000001</v>
      </c>
      <c r="H22" s="77">
        <v>52.48185091</v>
      </c>
      <c r="I22" s="77">
        <v>0.54722178</v>
      </c>
      <c r="J22" s="77">
        <v>0</v>
      </c>
      <c r="K22" s="77">
        <v>0</v>
      </c>
      <c r="L22" s="77">
        <v>49.41972339</v>
      </c>
      <c r="M22" s="77">
        <v>0.39</v>
      </c>
      <c r="N22" s="77">
        <v>0</v>
      </c>
      <c r="O22" s="77">
        <v>0</v>
      </c>
      <c r="P22" s="77">
        <v>1.5414547100015386</v>
      </c>
      <c r="Q22" s="77">
        <v>27.41821435</v>
      </c>
      <c r="R22" s="77">
        <f t="shared" si="0"/>
        <v>2007.4185465419298</v>
      </c>
      <c r="S22" s="77">
        <v>2007.7508146800017</v>
      </c>
      <c r="T22" s="77">
        <f t="shared" si="1"/>
        <v>-0.3322681380718677</v>
      </c>
      <c r="U22" s="77"/>
    </row>
    <row r="23" spans="1:21" ht="12.75">
      <c r="A23" s="79">
        <v>37741</v>
      </c>
      <c r="B23" s="77">
        <v>80.25507436</v>
      </c>
      <c r="C23" s="77">
        <v>20.144315293649594</v>
      </c>
      <c r="D23" s="77">
        <v>1134.439843348769</v>
      </c>
      <c r="E23" s="77">
        <v>567.1562410000001</v>
      </c>
      <c r="F23" s="77">
        <v>85.96754593</v>
      </c>
      <c r="G23" s="77">
        <v>54.53358157</v>
      </c>
      <c r="H23" s="77">
        <v>52.53102422</v>
      </c>
      <c r="I23" s="77">
        <v>0.54722178</v>
      </c>
      <c r="J23" s="77">
        <v>0</v>
      </c>
      <c r="K23" s="77">
        <v>0</v>
      </c>
      <c r="L23" s="77">
        <v>49.0783503</v>
      </c>
      <c r="M23" s="77">
        <v>0.39</v>
      </c>
      <c r="N23" s="77">
        <v>0</v>
      </c>
      <c r="O23" s="77">
        <v>0</v>
      </c>
      <c r="P23" s="77">
        <v>1.638916370002241</v>
      </c>
      <c r="Q23" s="77">
        <v>27.237356759999997</v>
      </c>
      <c r="R23" s="77">
        <f t="shared" si="0"/>
        <v>2073.919470932421</v>
      </c>
      <c r="S23" s="77">
        <v>2073.831462150002</v>
      </c>
      <c r="T23" s="77">
        <f t="shared" si="1"/>
        <v>0.08800878241891041</v>
      </c>
      <c r="U23" s="77"/>
    </row>
    <row r="24" spans="1:21" ht="12.75">
      <c r="A24" s="79">
        <v>37772</v>
      </c>
      <c r="B24" s="77">
        <v>82.82160153000001</v>
      </c>
      <c r="C24" s="77">
        <v>17.409683451950322</v>
      </c>
      <c r="D24" s="77">
        <v>1210.610076910659</v>
      </c>
      <c r="E24" s="77">
        <v>475.36573599999997</v>
      </c>
      <c r="F24" s="77">
        <v>84.70164433000001</v>
      </c>
      <c r="G24" s="77">
        <v>98.45580535000002</v>
      </c>
      <c r="H24" s="77">
        <v>53.11207085</v>
      </c>
      <c r="I24" s="77">
        <v>0.54722178</v>
      </c>
      <c r="J24" s="77">
        <v>0</v>
      </c>
      <c r="K24" s="77">
        <v>0</v>
      </c>
      <c r="L24" s="77">
        <v>49.50459692999999</v>
      </c>
      <c r="M24" s="77">
        <v>0.39</v>
      </c>
      <c r="N24" s="77">
        <v>0</v>
      </c>
      <c r="O24" s="77">
        <v>0</v>
      </c>
      <c r="P24" s="77">
        <v>2.2788354100046124</v>
      </c>
      <c r="Q24" s="77">
        <v>27.976922430000002</v>
      </c>
      <c r="R24" s="77">
        <f t="shared" si="0"/>
        <v>2103.174194972614</v>
      </c>
      <c r="S24" s="77">
        <v>2102.3262606100043</v>
      </c>
      <c r="T24" s="77">
        <f t="shared" si="1"/>
        <v>0.8479343626095215</v>
      </c>
      <c r="U24" s="77"/>
    </row>
    <row r="25" spans="1:21" ht="12.75">
      <c r="A25" s="79">
        <v>37802</v>
      </c>
      <c r="B25" s="77">
        <v>77.14306643</v>
      </c>
      <c r="C25" s="77">
        <v>17.117954674784766</v>
      </c>
      <c r="D25" s="77">
        <v>1187.478814331994</v>
      </c>
      <c r="E25" s="77">
        <v>459.64231300000006</v>
      </c>
      <c r="F25" s="77">
        <v>83.45252638000001</v>
      </c>
      <c r="G25" s="77">
        <v>110.78834464999997</v>
      </c>
      <c r="H25" s="77">
        <v>56.775080960000004</v>
      </c>
      <c r="I25" s="77">
        <v>6.04995478</v>
      </c>
      <c r="J25" s="77">
        <v>0</v>
      </c>
      <c r="K25" s="77">
        <v>0</v>
      </c>
      <c r="L25" s="77">
        <v>49.88906884</v>
      </c>
      <c r="M25" s="77">
        <v>0.41</v>
      </c>
      <c r="N25" s="77">
        <v>0</v>
      </c>
      <c r="O25" s="77">
        <v>0</v>
      </c>
      <c r="P25" s="77">
        <v>1.9291197700022171</v>
      </c>
      <c r="Q25" s="77">
        <v>28.01712309</v>
      </c>
      <c r="R25" s="77">
        <f t="shared" si="0"/>
        <v>2078.693366906781</v>
      </c>
      <c r="S25" s="77">
        <v>2078.4250495100023</v>
      </c>
      <c r="T25" s="77">
        <f t="shared" si="1"/>
        <v>0.26831739677891164</v>
      </c>
      <c r="U25" s="77"/>
    </row>
    <row r="26" spans="1:21" ht="12.75">
      <c r="A26" s="79">
        <v>37833</v>
      </c>
      <c r="B26" s="77">
        <v>77.07887249000001</v>
      </c>
      <c r="C26" s="77">
        <v>16.706721352876837</v>
      </c>
      <c r="D26" s="77">
        <v>1238.8452782095244</v>
      </c>
      <c r="E26" s="77">
        <v>512.221653</v>
      </c>
      <c r="F26" s="77">
        <v>82.57151694000001</v>
      </c>
      <c r="G26" s="77">
        <v>17.126415339999998</v>
      </c>
      <c r="H26" s="77">
        <v>52.61738866</v>
      </c>
      <c r="I26" s="77">
        <v>6.04995478</v>
      </c>
      <c r="J26" s="77">
        <v>0</v>
      </c>
      <c r="K26" s="77">
        <v>0</v>
      </c>
      <c r="L26" s="77">
        <v>47.05302819999999</v>
      </c>
      <c r="M26" s="77">
        <v>0.41</v>
      </c>
      <c r="N26" s="77">
        <v>0</v>
      </c>
      <c r="O26" s="77">
        <v>0</v>
      </c>
      <c r="P26" s="77">
        <v>3.14594526</v>
      </c>
      <c r="Q26" s="77">
        <v>27.759880289999998</v>
      </c>
      <c r="R26" s="77">
        <f t="shared" si="0"/>
        <v>2081.5866545224017</v>
      </c>
      <c r="S26" s="77">
        <v>2081.31076348</v>
      </c>
      <c r="T26" s="77">
        <f t="shared" si="1"/>
        <v>0.2758910424017813</v>
      </c>
      <c r="U26" s="77"/>
    </row>
    <row r="27" spans="1:21" ht="12.75">
      <c r="A27" s="79">
        <v>37864</v>
      </c>
      <c r="B27" s="77">
        <v>76.42187562000001</v>
      </c>
      <c r="C27" s="77">
        <v>13.945574483854095</v>
      </c>
      <c r="D27" s="77">
        <v>1297.7441038047411</v>
      </c>
      <c r="E27" s="77">
        <v>436.3984879999999</v>
      </c>
      <c r="F27" s="77">
        <v>84.39159344000001</v>
      </c>
      <c r="G27" s="77">
        <v>2.5722050899999997</v>
      </c>
      <c r="H27" s="77">
        <v>50.5701496</v>
      </c>
      <c r="I27" s="77">
        <v>6.04995478</v>
      </c>
      <c r="J27" s="77">
        <v>0</v>
      </c>
      <c r="K27" s="77">
        <v>0</v>
      </c>
      <c r="L27" s="77">
        <v>46.76292281</v>
      </c>
      <c r="M27" s="77">
        <v>0.41</v>
      </c>
      <c r="N27" s="77">
        <v>0</v>
      </c>
      <c r="O27" s="77">
        <v>0</v>
      </c>
      <c r="P27" s="77">
        <v>3.1670834699999992</v>
      </c>
      <c r="Q27" s="77">
        <v>27.646260549999997</v>
      </c>
      <c r="R27" s="77">
        <f t="shared" si="0"/>
        <v>2046.080211648595</v>
      </c>
      <c r="S27" s="77">
        <v>2045.8615038100002</v>
      </c>
      <c r="T27" s="77">
        <f t="shared" si="1"/>
        <v>0.2187078385948098</v>
      </c>
      <c r="U27" s="77"/>
    </row>
    <row r="28" spans="1:21" ht="12.75">
      <c r="A28" s="79">
        <v>37894</v>
      </c>
      <c r="B28" s="77">
        <v>81.93086186000001</v>
      </c>
      <c r="C28" s="77">
        <v>14.330298088515047</v>
      </c>
      <c r="D28" s="77">
        <v>1375.9498419563458</v>
      </c>
      <c r="E28" s="77">
        <v>326.7892279999999</v>
      </c>
      <c r="F28" s="77">
        <v>84.87624721</v>
      </c>
      <c r="G28" s="77">
        <v>21.46233523</v>
      </c>
      <c r="H28" s="77">
        <v>67.75736069999999</v>
      </c>
      <c r="I28" s="77">
        <v>6.04995478</v>
      </c>
      <c r="J28" s="77">
        <v>0</v>
      </c>
      <c r="K28" s="77">
        <v>0</v>
      </c>
      <c r="L28" s="77">
        <v>46.39492927</v>
      </c>
      <c r="M28" s="77">
        <v>0.41</v>
      </c>
      <c r="N28" s="77">
        <v>0</v>
      </c>
      <c r="O28" s="77">
        <v>0</v>
      </c>
      <c r="P28" s="77">
        <v>19.806910689999995</v>
      </c>
      <c r="Q28" s="77">
        <v>27.89246149</v>
      </c>
      <c r="R28" s="77">
        <f t="shared" si="0"/>
        <v>2073.650429274861</v>
      </c>
      <c r="S28" s="77">
        <v>2057.28288619</v>
      </c>
      <c r="T28" s="77">
        <f t="shared" si="1"/>
        <v>16.3675430848607</v>
      </c>
      <c r="U28" s="77"/>
    </row>
    <row r="29" spans="1:21" ht="12.75">
      <c r="A29" s="79">
        <v>37925</v>
      </c>
      <c r="B29" s="77">
        <v>81.49635449</v>
      </c>
      <c r="C29" s="77">
        <v>14.260230403052764</v>
      </c>
      <c r="D29" s="77">
        <v>1380.7704602761733</v>
      </c>
      <c r="E29" s="77">
        <v>244.54379499999996</v>
      </c>
      <c r="F29" s="77">
        <v>84.97690341</v>
      </c>
      <c r="G29" s="77">
        <v>22.101493020000003</v>
      </c>
      <c r="H29" s="77">
        <v>68.14053784999999</v>
      </c>
      <c r="I29" s="77">
        <v>6.03995478</v>
      </c>
      <c r="J29" s="77">
        <v>0</v>
      </c>
      <c r="K29" s="77">
        <v>0</v>
      </c>
      <c r="L29" s="77">
        <v>46.612157769999996</v>
      </c>
      <c r="M29" s="77">
        <v>0.41</v>
      </c>
      <c r="N29" s="77">
        <v>0</v>
      </c>
      <c r="O29" s="77">
        <v>0</v>
      </c>
      <c r="P29" s="77">
        <v>62.848465479999994</v>
      </c>
      <c r="Q29" s="77">
        <v>34.59110011</v>
      </c>
      <c r="R29" s="77">
        <f t="shared" si="0"/>
        <v>2046.7914525892263</v>
      </c>
      <c r="S29" s="77">
        <v>2037.8501899300004</v>
      </c>
      <c r="T29" s="77">
        <f t="shared" si="1"/>
        <v>8.941262659225913</v>
      </c>
      <c r="U29" s="77"/>
    </row>
    <row r="30" spans="1:21" ht="12.75">
      <c r="A30" s="79">
        <v>37955</v>
      </c>
      <c r="B30" s="77">
        <v>84.05307963</v>
      </c>
      <c r="C30" s="77">
        <v>12.083044527502098</v>
      </c>
      <c r="D30" s="77">
        <v>1566.7783439038858</v>
      </c>
      <c r="E30" s="77">
        <v>118.50961145000007</v>
      </c>
      <c r="F30" s="77">
        <v>78.97594056</v>
      </c>
      <c r="G30" s="77">
        <v>14.448731049999997</v>
      </c>
      <c r="H30" s="77">
        <v>67.92145221</v>
      </c>
      <c r="I30" s="77">
        <v>6.03995478</v>
      </c>
      <c r="J30" s="77">
        <v>0</v>
      </c>
      <c r="K30" s="77">
        <v>0</v>
      </c>
      <c r="L30" s="77">
        <v>46.32554869</v>
      </c>
      <c r="M30" s="77">
        <v>0.41</v>
      </c>
      <c r="N30" s="77">
        <v>0</v>
      </c>
      <c r="O30" s="77">
        <v>0</v>
      </c>
      <c r="P30" s="77">
        <v>57.55746419</v>
      </c>
      <c r="Q30" s="77">
        <v>35.61154501</v>
      </c>
      <c r="R30" s="77">
        <f t="shared" si="0"/>
        <v>2088.7147160013883</v>
      </c>
      <c r="S30" s="77">
        <v>2079.77265554</v>
      </c>
      <c r="T30" s="77">
        <f t="shared" si="1"/>
        <v>8.942060461388337</v>
      </c>
      <c r="U30" s="77"/>
    </row>
    <row r="31" spans="1:21" ht="12.75">
      <c r="A31" s="79">
        <v>37986</v>
      </c>
      <c r="B31" s="77">
        <v>86.09322791000001</v>
      </c>
      <c r="C31" s="77">
        <v>12.349197034192672</v>
      </c>
      <c r="D31" s="77">
        <v>1644.2088436393894</v>
      </c>
      <c r="E31" s="77">
        <v>179.5569029999999</v>
      </c>
      <c r="F31" s="77">
        <v>76.38906819</v>
      </c>
      <c r="G31" s="77">
        <v>93.62588473</v>
      </c>
      <c r="H31" s="77">
        <v>50.48713185</v>
      </c>
      <c r="I31" s="77">
        <v>6.05995478</v>
      </c>
      <c r="J31" s="77">
        <v>0</v>
      </c>
      <c r="K31" s="77">
        <v>0</v>
      </c>
      <c r="L31" s="77">
        <v>7.103780370000002</v>
      </c>
      <c r="M31" s="77">
        <v>0.39</v>
      </c>
      <c r="N31" s="77">
        <v>0</v>
      </c>
      <c r="O31" s="77">
        <v>0</v>
      </c>
      <c r="P31" s="77">
        <v>0.1791746800000027</v>
      </c>
      <c r="Q31" s="77">
        <v>35.1815756</v>
      </c>
      <c r="R31" s="77">
        <f t="shared" si="0"/>
        <v>2191.624741783582</v>
      </c>
      <c r="S31" s="77">
        <v>2189.51577083</v>
      </c>
      <c r="T31" s="77">
        <f t="shared" si="1"/>
        <v>2.1089709535822294</v>
      </c>
      <c r="U31" s="77"/>
    </row>
    <row r="32" spans="1:21" ht="12.75">
      <c r="A32" s="79">
        <v>38017</v>
      </c>
      <c r="B32" s="77">
        <v>91.01022861999999</v>
      </c>
      <c r="C32" s="77">
        <v>12.229454347621317</v>
      </c>
      <c r="D32" s="77">
        <v>1255.8245021629923</v>
      </c>
      <c r="E32" s="77">
        <v>500.86843799999997</v>
      </c>
      <c r="F32" s="77">
        <v>95.72385332</v>
      </c>
      <c r="G32" s="77">
        <v>14.58447259000001</v>
      </c>
      <c r="H32" s="77">
        <v>52.574026139999994</v>
      </c>
      <c r="I32" s="77">
        <v>0.54722178</v>
      </c>
      <c r="J32" s="77">
        <v>0</v>
      </c>
      <c r="K32" s="77">
        <v>0</v>
      </c>
      <c r="L32" s="77">
        <v>49.35546152</v>
      </c>
      <c r="M32" s="77">
        <v>0.39</v>
      </c>
      <c r="N32" s="77">
        <v>0</v>
      </c>
      <c r="O32" s="77">
        <v>0</v>
      </c>
      <c r="P32" s="77">
        <v>10.054366779999997</v>
      </c>
      <c r="Q32" s="77">
        <v>22.680348470000002</v>
      </c>
      <c r="R32" s="77">
        <f t="shared" si="0"/>
        <v>2105.842373730613</v>
      </c>
      <c r="S32" s="77">
        <v>2117.6133764499996</v>
      </c>
      <c r="T32" s="77">
        <f t="shared" si="1"/>
        <v>-11.771002719386615</v>
      </c>
      <c r="U32" s="77"/>
    </row>
    <row r="33" spans="1:21" ht="12.75">
      <c r="A33" s="79">
        <v>38046</v>
      </c>
      <c r="B33" s="77">
        <v>81.16050834</v>
      </c>
      <c r="C33" s="77">
        <v>9.791998400957965</v>
      </c>
      <c r="D33" s="77">
        <v>1643.094807752518</v>
      </c>
      <c r="E33" s="77">
        <v>114.47358310000007</v>
      </c>
      <c r="F33" s="77">
        <v>75.15767035</v>
      </c>
      <c r="G33" s="77">
        <v>42.84721884</v>
      </c>
      <c r="H33" s="77">
        <v>51.28771863</v>
      </c>
      <c r="I33" s="77">
        <v>6.04995478</v>
      </c>
      <c r="J33" s="77">
        <v>0</v>
      </c>
      <c r="K33" s="77">
        <v>0</v>
      </c>
      <c r="L33" s="77">
        <v>47.8985453</v>
      </c>
      <c r="M33" s="77">
        <v>0.39</v>
      </c>
      <c r="N33" s="77">
        <v>0</v>
      </c>
      <c r="O33" s="77">
        <v>0</v>
      </c>
      <c r="P33" s="77">
        <v>2.88488737</v>
      </c>
      <c r="Q33" s="77">
        <v>34.39193396</v>
      </c>
      <c r="R33" s="77">
        <f t="shared" si="0"/>
        <v>2109.428826823476</v>
      </c>
      <c r="S33" s="77">
        <v>2106.6274212800004</v>
      </c>
      <c r="T33" s="77">
        <f t="shared" si="1"/>
        <v>2.801405543475539</v>
      </c>
      <c r="U33" s="77"/>
    </row>
    <row r="34" spans="1:21" ht="12.75">
      <c r="A34" s="79">
        <v>38077</v>
      </c>
      <c r="B34" s="77">
        <v>86.48032079</v>
      </c>
      <c r="C34" s="77">
        <v>9.665358672373872</v>
      </c>
      <c r="D34" s="77">
        <v>1578.210670976271</v>
      </c>
      <c r="E34" s="77">
        <v>106.81153700000004</v>
      </c>
      <c r="F34" s="77">
        <v>75.58784201</v>
      </c>
      <c r="G34" s="77">
        <v>49.75684943999999</v>
      </c>
      <c r="H34" s="77">
        <v>50.3354848</v>
      </c>
      <c r="I34" s="77">
        <v>6.04995478</v>
      </c>
      <c r="J34" s="77">
        <v>0</v>
      </c>
      <c r="K34" s="77">
        <v>0</v>
      </c>
      <c r="L34" s="77">
        <v>48.11911904</v>
      </c>
      <c r="M34" s="77">
        <v>0.39</v>
      </c>
      <c r="N34" s="77">
        <v>0</v>
      </c>
      <c r="O34" s="77">
        <v>0</v>
      </c>
      <c r="P34" s="77">
        <v>0.29732121000000034</v>
      </c>
      <c r="Q34" s="77">
        <v>33.99871052</v>
      </c>
      <c r="R34" s="77">
        <f t="shared" si="0"/>
        <v>2045.7031692386452</v>
      </c>
      <c r="S34" s="77">
        <v>2043.6931540500002</v>
      </c>
      <c r="T34" s="77">
        <f t="shared" si="1"/>
        <v>2.0100151886449567</v>
      </c>
      <c r="U34" s="77"/>
    </row>
    <row r="35" spans="1:21" ht="12.75">
      <c r="A35" s="79">
        <v>38107</v>
      </c>
      <c r="B35" s="77">
        <v>77.86781228000001</v>
      </c>
      <c r="C35" s="77">
        <v>9.404213559883534</v>
      </c>
      <c r="D35" s="77">
        <v>1573.35671761901</v>
      </c>
      <c r="E35" s="77">
        <v>132.69445953000002</v>
      </c>
      <c r="F35" s="77">
        <v>74.95502345000001</v>
      </c>
      <c r="G35" s="77">
        <v>16.175870250000003</v>
      </c>
      <c r="H35" s="77">
        <v>50.39419402</v>
      </c>
      <c r="I35" s="77">
        <v>0.86139475</v>
      </c>
      <c r="J35" s="77">
        <v>0</v>
      </c>
      <c r="K35" s="77">
        <v>0</v>
      </c>
      <c r="L35" s="77">
        <v>48.256770089999996</v>
      </c>
      <c r="M35" s="77">
        <v>0.39</v>
      </c>
      <c r="N35" s="77">
        <v>0</v>
      </c>
      <c r="O35" s="77">
        <v>0</v>
      </c>
      <c r="P35" s="77">
        <v>52.116706270000016</v>
      </c>
      <c r="Q35" s="77">
        <v>33.0316679</v>
      </c>
      <c r="R35" s="77">
        <f t="shared" si="0"/>
        <v>2069.5048297188937</v>
      </c>
      <c r="S35" s="77">
        <v>2067.49301316</v>
      </c>
      <c r="T35" s="77">
        <f t="shared" si="1"/>
        <v>2.01181655889377</v>
      </c>
      <c r="U35" s="77"/>
    </row>
    <row r="36" spans="1:21" ht="12.75">
      <c r="A36" s="79">
        <v>38138</v>
      </c>
      <c r="B36" s="77">
        <v>79.20010543</v>
      </c>
      <c r="C36" s="77">
        <v>7.335469010922122</v>
      </c>
      <c r="D36" s="77">
        <v>1662.4041146893487</v>
      </c>
      <c r="E36" s="77">
        <v>18.065657999999996</v>
      </c>
      <c r="F36" s="77">
        <v>72.42949219</v>
      </c>
      <c r="G36" s="77">
        <v>7.792558169999999</v>
      </c>
      <c r="H36" s="77">
        <v>50.333167020000005</v>
      </c>
      <c r="I36" s="77">
        <v>1.5084642599999998</v>
      </c>
      <c r="J36" s="77">
        <v>0</v>
      </c>
      <c r="K36" s="77">
        <v>0</v>
      </c>
      <c r="L36" s="77">
        <v>54.02884682</v>
      </c>
      <c r="M36" s="77">
        <v>0.39</v>
      </c>
      <c r="N36" s="77">
        <v>0</v>
      </c>
      <c r="O36" s="77">
        <v>0</v>
      </c>
      <c r="P36" s="77">
        <v>22.206830529999998</v>
      </c>
      <c r="Q36" s="77">
        <v>32.9637651</v>
      </c>
      <c r="R36" s="77">
        <f t="shared" si="0"/>
        <v>2008.6584712202707</v>
      </c>
      <c r="S36" s="77">
        <v>2006.73566834</v>
      </c>
      <c r="T36" s="77">
        <f t="shared" si="1"/>
        <v>1.9228028802706376</v>
      </c>
      <c r="U36" s="77"/>
    </row>
    <row r="37" spans="1:21" ht="12.75">
      <c r="A37" s="79">
        <v>38168</v>
      </c>
      <c r="B37" s="77">
        <v>78.72192622</v>
      </c>
      <c r="C37" s="77">
        <v>7.30215809217391</v>
      </c>
      <c r="D37" s="77">
        <v>1682.6964817343962</v>
      </c>
      <c r="E37" s="77">
        <v>66.448707</v>
      </c>
      <c r="F37" s="77">
        <v>92.43099542</v>
      </c>
      <c r="G37" s="77">
        <v>26.63661313</v>
      </c>
      <c r="H37" s="77">
        <v>24.150351909999998</v>
      </c>
      <c r="I37" s="77">
        <v>1.50726426</v>
      </c>
      <c r="J37" s="77">
        <v>0</v>
      </c>
      <c r="K37" s="77">
        <v>26.2199336</v>
      </c>
      <c r="L37" s="77">
        <v>7.824790299999999</v>
      </c>
      <c r="M37" s="77">
        <v>0.39</v>
      </c>
      <c r="N37" s="77">
        <v>0.41333221000000003</v>
      </c>
      <c r="O37" s="77">
        <v>0</v>
      </c>
      <c r="P37" s="77">
        <v>0.48884036000000086</v>
      </c>
      <c r="Q37" s="77">
        <v>32.61878807000001</v>
      </c>
      <c r="R37" s="77">
        <f t="shared" si="0"/>
        <v>2047.85018230657</v>
      </c>
      <c r="S37" s="77">
        <v>2045.8950404200002</v>
      </c>
      <c r="T37" s="77">
        <f t="shared" si="1"/>
        <v>1.9551418865698906</v>
      </c>
      <c r="U37" s="77"/>
    </row>
    <row r="38" spans="1:21" ht="12.75">
      <c r="A38" s="79">
        <v>38199</v>
      </c>
      <c r="B38" s="77">
        <v>79.54504200000001</v>
      </c>
      <c r="C38" s="77">
        <v>7.2572426135459125</v>
      </c>
      <c r="D38" s="77">
        <v>1652.923744475482</v>
      </c>
      <c r="E38" s="77">
        <v>16.08896600000002</v>
      </c>
      <c r="F38" s="77">
        <v>92.36009445</v>
      </c>
      <c r="G38" s="77">
        <v>27.807908099999995</v>
      </c>
      <c r="H38" s="77">
        <v>24.376321559999997</v>
      </c>
      <c r="I38" s="77">
        <v>1.20871286</v>
      </c>
      <c r="J38" s="77">
        <v>0</v>
      </c>
      <c r="K38" s="77">
        <v>26.2199336</v>
      </c>
      <c r="L38" s="77">
        <v>7.903817439999998</v>
      </c>
      <c r="M38" s="77">
        <v>0.39</v>
      </c>
      <c r="N38" s="77">
        <v>0.35068761</v>
      </c>
      <c r="O38" s="77">
        <v>0</v>
      </c>
      <c r="P38" s="77">
        <v>0.7161510699999992</v>
      </c>
      <c r="Q38" s="77">
        <v>32.756496940000005</v>
      </c>
      <c r="R38" s="77">
        <f t="shared" si="0"/>
        <v>1969.9051187190282</v>
      </c>
      <c r="S38" s="77">
        <v>1967.7069263799997</v>
      </c>
      <c r="T38" s="77">
        <f t="shared" si="1"/>
        <v>2.1981923390285374</v>
      </c>
      <c r="U38" s="77"/>
    </row>
    <row r="39" spans="1:21" ht="12.75">
      <c r="A39" s="79">
        <v>38230</v>
      </c>
      <c r="B39" s="77">
        <v>83.05690118999999</v>
      </c>
      <c r="C39" s="77">
        <v>4.635362879518457</v>
      </c>
      <c r="D39" s="77">
        <v>1912.9897805013643</v>
      </c>
      <c r="E39" s="77">
        <v>23.168142000000024</v>
      </c>
      <c r="F39" s="77">
        <v>87.48346894000001</v>
      </c>
      <c r="G39" s="77">
        <v>6.8744029699999984</v>
      </c>
      <c r="H39" s="77">
        <v>24.14847372</v>
      </c>
      <c r="I39" s="77">
        <v>1.20751286</v>
      </c>
      <c r="J39" s="77">
        <v>0</v>
      </c>
      <c r="K39" s="77">
        <v>26.2199336</v>
      </c>
      <c r="L39" s="77">
        <v>8.071138340000003</v>
      </c>
      <c r="M39" s="77">
        <v>0.39</v>
      </c>
      <c r="N39" s="77">
        <v>0.35068761</v>
      </c>
      <c r="O39" s="77">
        <v>0</v>
      </c>
      <c r="P39" s="77">
        <v>0.10327623000000005</v>
      </c>
      <c r="Q39" s="77">
        <v>32.252569879999996</v>
      </c>
      <c r="R39" s="77">
        <f t="shared" si="0"/>
        <v>2210.9516507208823</v>
      </c>
      <c r="S39" s="77">
        <v>2208.98762939</v>
      </c>
      <c r="T39" s="77">
        <f t="shared" si="1"/>
        <v>1.964021330882133</v>
      </c>
      <c r="U39" s="77"/>
    </row>
    <row r="40" spans="1:21" ht="12.75">
      <c r="A40" s="79">
        <v>38260</v>
      </c>
      <c r="B40" s="77">
        <v>84.18473495999999</v>
      </c>
      <c r="C40" s="77">
        <v>4.654104025993588</v>
      </c>
      <c r="D40" s="77">
        <v>1802.0089631348717</v>
      </c>
      <c r="E40" s="77">
        <v>-5.684341886080802E-14</v>
      </c>
      <c r="F40" s="77">
        <v>87.26666427</v>
      </c>
      <c r="G40" s="77">
        <v>60.22285726999999</v>
      </c>
      <c r="H40" s="77">
        <v>24.17948804</v>
      </c>
      <c r="I40" s="77">
        <v>1.00631286</v>
      </c>
      <c r="J40" s="77">
        <v>0</v>
      </c>
      <c r="K40" s="77">
        <v>26.2199336</v>
      </c>
      <c r="L40" s="77">
        <v>7.946015379999999</v>
      </c>
      <c r="M40" s="77">
        <v>0.39</v>
      </c>
      <c r="N40" s="77">
        <v>0.28804301</v>
      </c>
      <c r="O40" s="77">
        <v>0</v>
      </c>
      <c r="P40" s="77">
        <v>0.13417514999999836</v>
      </c>
      <c r="Q40" s="77">
        <v>31.93255544</v>
      </c>
      <c r="R40" s="77">
        <f t="shared" si="0"/>
        <v>2130.433847140865</v>
      </c>
      <c r="S40" s="77">
        <v>2128.44500256</v>
      </c>
      <c r="T40" s="77">
        <f t="shared" si="1"/>
        <v>1.988844580865134</v>
      </c>
      <c r="U40" s="77"/>
    </row>
    <row r="41" spans="1:21" ht="12.75">
      <c r="A41" s="79">
        <v>38291</v>
      </c>
      <c r="B41" s="77">
        <v>85.79498071</v>
      </c>
      <c r="C41" s="77">
        <v>4.723971820804738</v>
      </c>
      <c r="D41" s="77">
        <v>1806.7651211110206</v>
      </c>
      <c r="E41" s="77">
        <v>0</v>
      </c>
      <c r="F41" s="77">
        <v>78.52708043</v>
      </c>
      <c r="G41" s="77">
        <v>23.501785390000002</v>
      </c>
      <c r="H41" s="77">
        <v>28.40577261</v>
      </c>
      <c r="I41" s="77">
        <v>0.7551128600000001</v>
      </c>
      <c r="J41" s="77">
        <v>0</v>
      </c>
      <c r="K41" s="77">
        <v>26.2199336</v>
      </c>
      <c r="L41" s="77">
        <v>9.116830700000005</v>
      </c>
      <c r="M41" s="77">
        <v>0.39</v>
      </c>
      <c r="N41" s="77">
        <v>0.28804301</v>
      </c>
      <c r="O41" s="77">
        <v>0</v>
      </c>
      <c r="P41" s="77">
        <v>20.270428640000006</v>
      </c>
      <c r="Q41" s="77">
        <v>31.61187391</v>
      </c>
      <c r="R41" s="77">
        <f t="shared" si="0"/>
        <v>2116.3709347918248</v>
      </c>
      <c r="S41" s="77">
        <v>2110.0505892900005</v>
      </c>
      <c r="T41" s="77">
        <f t="shared" si="1"/>
        <v>6.320345501824249</v>
      </c>
      <c r="U41" s="77"/>
    </row>
    <row r="42" spans="1:21" ht="12.75">
      <c r="A42" s="79">
        <v>38321</v>
      </c>
      <c r="B42" s="77">
        <v>89.16244481999999</v>
      </c>
      <c r="C42" s="77">
        <v>2.2945121699856115</v>
      </c>
      <c r="D42" s="77">
        <v>2086.1000422545612</v>
      </c>
      <c r="E42" s="77">
        <v>-5.684341886080802E-14</v>
      </c>
      <c r="F42" s="77">
        <v>75.93778747</v>
      </c>
      <c r="G42" s="77">
        <v>13.2611326</v>
      </c>
      <c r="H42" s="77">
        <v>24.138190799999997</v>
      </c>
      <c r="I42" s="77">
        <v>0.54722178</v>
      </c>
      <c r="J42" s="77">
        <v>0</v>
      </c>
      <c r="K42" s="77">
        <v>26.2199336</v>
      </c>
      <c r="L42" s="77">
        <v>8.490048930000002</v>
      </c>
      <c r="M42" s="77">
        <v>0.39</v>
      </c>
      <c r="N42" s="77">
        <v>0.28804301</v>
      </c>
      <c r="O42" s="77">
        <v>0</v>
      </c>
      <c r="P42" s="77">
        <v>12.130488830000003</v>
      </c>
      <c r="Q42" s="77">
        <v>31.609707109999995</v>
      </c>
      <c r="R42" s="77">
        <f t="shared" si="0"/>
        <v>2370.569553374546</v>
      </c>
      <c r="S42" s="77">
        <v>2368.49254012</v>
      </c>
      <c r="T42" s="77">
        <f t="shared" si="1"/>
        <v>2.077013254546273</v>
      </c>
      <c r="U42" s="77"/>
    </row>
    <row r="43" spans="1:21" ht="12.75">
      <c r="A43" s="79">
        <v>38352</v>
      </c>
      <c r="B43" s="77">
        <v>86.10126385000001</v>
      </c>
      <c r="C43" s="77">
        <v>2.303994908260342</v>
      </c>
      <c r="D43" s="77">
        <v>1983.8991353658434</v>
      </c>
      <c r="E43" s="77">
        <v>-5.684341886080802E-14</v>
      </c>
      <c r="F43" s="77">
        <v>76.01945294000001</v>
      </c>
      <c r="G43" s="77">
        <v>2.51649039</v>
      </c>
      <c r="H43" s="77">
        <v>24.153296899999997</v>
      </c>
      <c r="I43" s="77">
        <v>0.5472217799999999</v>
      </c>
      <c r="J43" s="77">
        <v>0</v>
      </c>
      <c r="K43" s="77">
        <v>26.2199336</v>
      </c>
      <c r="L43" s="77">
        <v>8.62740317</v>
      </c>
      <c r="M43" s="77">
        <v>0.39</v>
      </c>
      <c r="N43" s="77">
        <v>0.11126694000000001</v>
      </c>
      <c r="O43" s="77">
        <v>0</v>
      </c>
      <c r="P43" s="77">
        <v>3.3574796199999994</v>
      </c>
      <c r="Q43" s="77">
        <v>31.431071500000005</v>
      </c>
      <c r="R43" s="77">
        <f t="shared" si="0"/>
        <v>2245.678010964104</v>
      </c>
      <c r="S43" s="77">
        <v>2243.5186445100003</v>
      </c>
      <c r="T43" s="77">
        <f t="shared" si="1"/>
        <v>2.159366454103747</v>
      </c>
      <c r="U43" s="77"/>
    </row>
    <row r="44" spans="1:21" ht="12.75">
      <c r="A44" s="79">
        <v>38383</v>
      </c>
      <c r="B44" s="77">
        <v>82.91996501999999</v>
      </c>
      <c r="C44" s="77">
        <v>2.248867387875</v>
      </c>
      <c r="D44" s="77">
        <v>1832.27821605475</v>
      </c>
      <c r="E44" s="77">
        <v>-1.7053025658242404E-13</v>
      </c>
      <c r="F44" s="77">
        <v>76.60566994000001</v>
      </c>
      <c r="G44" s="77">
        <v>18.969578020000004</v>
      </c>
      <c r="H44" s="77">
        <v>24.159955729999997</v>
      </c>
      <c r="I44" s="77">
        <v>0.5472217799999999</v>
      </c>
      <c r="J44" s="77">
        <v>0</v>
      </c>
      <c r="K44" s="77">
        <v>26.2199336</v>
      </c>
      <c r="L44" s="77">
        <v>7.671510769999999</v>
      </c>
      <c r="M44" s="77">
        <v>0.39</v>
      </c>
      <c r="N44" s="77">
        <v>0.11126694000000001</v>
      </c>
      <c r="O44" s="77">
        <v>0</v>
      </c>
      <c r="P44" s="77">
        <v>3.2210359499999996</v>
      </c>
      <c r="Q44" s="77">
        <v>33.67269993000001</v>
      </c>
      <c r="R44" s="77">
        <f t="shared" si="0"/>
        <v>2109.0159211226246</v>
      </c>
      <c r="S44" s="77">
        <v>2106.9146369299997</v>
      </c>
      <c r="T44" s="77">
        <f t="shared" si="1"/>
        <v>2.1012841926249166</v>
      </c>
      <c r="U44" s="77"/>
    </row>
    <row r="45" spans="1:21" ht="12.75">
      <c r="A45" s="79">
        <v>38411</v>
      </c>
      <c r="B45" s="77">
        <v>84.94328753</v>
      </c>
      <c r="C45" s="77">
        <v>0.39598808645020295</v>
      </c>
      <c r="D45" s="77">
        <v>1845.0879337564036</v>
      </c>
      <c r="E45" s="77">
        <v>-2.842170943040401E-14</v>
      </c>
      <c r="F45" s="77">
        <v>80.28967693999999</v>
      </c>
      <c r="G45" s="77">
        <v>9.72219041</v>
      </c>
      <c r="H45" s="77">
        <v>24.379458429999996</v>
      </c>
      <c r="I45" s="77">
        <v>0.5472217799999999</v>
      </c>
      <c r="J45" s="77">
        <v>0</v>
      </c>
      <c r="K45" s="77">
        <v>26.2199336</v>
      </c>
      <c r="L45" s="77">
        <v>8.238459210000002</v>
      </c>
      <c r="M45" s="77">
        <v>0.39</v>
      </c>
      <c r="N45" s="77">
        <v>0.11126694000000001</v>
      </c>
      <c r="O45" s="77">
        <v>0</v>
      </c>
      <c r="P45" s="77">
        <v>3.7277566500000012</v>
      </c>
      <c r="Q45" s="77">
        <v>34.37103056</v>
      </c>
      <c r="R45" s="77">
        <f t="shared" si="0"/>
        <v>2118.4242038928533</v>
      </c>
      <c r="S45" s="77">
        <v>2116.0976151299997</v>
      </c>
      <c r="T45" s="77">
        <f t="shared" si="1"/>
        <v>2.3265887628535893</v>
      </c>
      <c r="U45" s="77"/>
    </row>
    <row r="46" spans="1:21" ht="12.75">
      <c r="A46" s="79">
        <v>38442</v>
      </c>
      <c r="B46" s="77">
        <v>83.75235869</v>
      </c>
      <c r="C46" s="77">
        <v>0.3892224661238461</v>
      </c>
      <c r="D46" s="77">
        <v>1736.5102926207967</v>
      </c>
      <c r="E46" s="77">
        <v>0</v>
      </c>
      <c r="F46" s="77">
        <v>80.88777993999999</v>
      </c>
      <c r="G46" s="77">
        <v>53.92171856</v>
      </c>
      <c r="H46" s="77">
        <v>24.142674469999996</v>
      </c>
      <c r="I46" s="77">
        <v>0.5472217799999999</v>
      </c>
      <c r="J46" s="77">
        <v>0</v>
      </c>
      <c r="K46" s="77">
        <v>26.2199336</v>
      </c>
      <c r="L46" s="77">
        <v>7.899553069999995</v>
      </c>
      <c r="M46" s="77">
        <v>0.39</v>
      </c>
      <c r="N46" s="77">
        <v>0.11126694000000001</v>
      </c>
      <c r="O46" s="77">
        <v>0</v>
      </c>
      <c r="P46" s="77">
        <v>0.2640772499999978</v>
      </c>
      <c r="Q46" s="77">
        <v>33.85864903</v>
      </c>
      <c r="R46" s="77">
        <f t="shared" si="0"/>
        <v>2048.8947484169207</v>
      </c>
      <c r="S46" s="77">
        <v>2046.8432120500001</v>
      </c>
      <c r="T46" s="77">
        <f t="shared" si="1"/>
        <v>2.0515363669205726</v>
      </c>
      <c r="U46" s="77"/>
    </row>
    <row r="47" spans="1:21" ht="12.75">
      <c r="A47" s="79">
        <v>38472</v>
      </c>
      <c r="B47" s="77">
        <v>85.37365181</v>
      </c>
      <c r="C47" s="77">
        <v>1.660713373612171</v>
      </c>
      <c r="D47" s="77">
        <v>1736.2029533754212</v>
      </c>
      <c r="E47" s="77">
        <v>0</v>
      </c>
      <c r="F47" s="77">
        <v>80.92268194</v>
      </c>
      <c r="G47" s="77">
        <v>41.64017372000001</v>
      </c>
      <c r="H47" s="77">
        <v>24.163085159999998</v>
      </c>
      <c r="I47" s="77">
        <v>0.5472217800000001</v>
      </c>
      <c r="J47" s="77">
        <v>0</v>
      </c>
      <c r="K47" s="77">
        <v>26.2199336</v>
      </c>
      <c r="L47" s="77">
        <v>8.293374139999996</v>
      </c>
      <c r="M47" s="77">
        <v>0.39</v>
      </c>
      <c r="N47" s="77">
        <v>0.08711569</v>
      </c>
      <c r="O47" s="77">
        <v>0</v>
      </c>
      <c r="P47" s="77">
        <v>6.877101500000004</v>
      </c>
      <c r="Q47" s="77">
        <v>33.868782890000006</v>
      </c>
      <c r="R47" s="77">
        <f t="shared" si="0"/>
        <v>2046.2467889790337</v>
      </c>
      <c r="S47" s="77">
        <v>2044.10549704</v>
      </c>
      <c r="T47" s="77">
        <f t="shared" si="1"/>
        <v>2.1412919390336356</v>
      </c>
      <c r="U47" s="77"/>
    </row>
    <row r="48" spans="1:21" ht="12.75">
      <c r="A48" s="79">
        <v>38503</v>
      </c>
      <c r="B48" s="77">
        <v>85.37365181</v>
      </c>
      <c r="C48" s="77">
        <v>0.37498191448598134</v>
      </c>
      <c r="D48" s="77">
        <v>1822.66268324</v>
      </c>
      <c r="E48" s="77">
        <v>0</v>
      </c>
      <c r="F48" s="77">
        <v>98.35931862999999</v>
      </c>
      <c r="G48" s="77">
        <v>32.44216728000001</v>
      </c>
      <c r="H48" s="77">
        <v>24.147395949999996</v>
      </c>
      <c r="I48" s="77">
        <v>0.5472217799999999</v>
      </c>
      <c r="J48" s="77">
        <v>0</v>
      </c>
      <c r="K48" s="77">
        <v>26.2199336</v>
      </c>
      <c r="L48" s="77">
        <v>8.495358469999996</v>
      </c>
      <c r="M48" s="77">
        <v>0.39</v>
      </c>
      <c r="N48" s="77">
        <v>0.32714512</v>
      </c>
      <c r="O48" s="77">
        <v>0</v>
      </c>
      <c r="P48" s="77">
        <v>9.464021769999995</v>
      </c>
      <c r="Q48" s="77">
        <v>33.256845580000004</v>
      </c>
      <c r="R48" s="77">
        <f t="shared" si="0"/>
        <v>2142.060725144486</v>
      </c>
      <c r="S48" s="77">
        <v>2141.0208284399996</v>
      </c>
      <c r="T48" s="77">
        <f t="shared" si="1"/>
        <v>1.039896704486182</v>
      </c>
      <c r="U48" s="77"/>
    </row>
    <row r="49" spans="1:21" ht="12.75">
      <c r="A49" s="79">
        <v>38533</v>
      </c>
      <c r="B49" s="77">
        <v>84.46698995</v>
      </c>
      <c r="C49" s="77">
        <v>0.6409719281619938</v>
      </c>
      <c r="D49" s="77">
        <v>1698.6093666799998</v>
      </c>
      <c r="E49" s="77">
        <v>0</v>
      </c>
      <c r="F49" s="77">
        <v>107.26751018</v>
      </c>
      <c r="G49" s="77">
        <v>51.690042270000006</v>
      </c>
      <c r="H49" s="77">
        <v>23.87725102</v>
      </c>
      <c r="I49" s="77">
        <v>0.5472217800000001</v>
      </c>
      <c r="J49" s="77">
        <v>0</v>
      </c>
      <c r="K49" s="77">
        <v>26.2199336</v>
      </c>
      <c r="L49" s="77">
        <v>8.33152487</v>
      </c>
      <c r="M49" s="77">
        <v>0.39</v>
      </c>
      <c r="N49" s="77">
        <v>0.28835716</v>
      </c>
      <c r="O49" s="77">
        <v>0</v>
      </c>
      <c r="P49" s="77">
        <v>4.499000890000008</v>
      </c>
      <c r="Q49" s="77">
        <v>32.32308634</v>
      </c>
      <c r="R49" s="77">
        <f t="shared" si="0"/>
        <v>2039.151256668162</v>
      </c>
      <c r="S49" s="77">
        <v>2038.1178227999999</v>
      </c>
      <c r="T49" s="77">
        <f t="shared" si="1"/>
        <v>1.033433868162092</v>
      </c>
      <c r="U49" s="77"/>
    </row>
    <row r="50" spans="1:21" ht="12.75">
      <c r="A50" s="79">
        <v>38564</v>
      </c>
      <c r="B50" s="77">
        <v>83.83005154</v>
      </c>
      <c r="C50" s="77">
        <v>0.8647074488381405</v>
      </c>
      <c r="D50" s="77">
        <v>1706.2356813650154</v>
      </c>
      <c r="E50" s="77">
        <v>0</v>
      </c>
      <c r="F50" s="77">
        <v>106.59008194</v>
      </c>
      <c r="G50" s="77">
        <v>21.277865649999995</v>
      </c>
      <c r="H50" s="77">
        <v>23.87310364</v>
      </c>
      <c r="I50" s="77">
        <v>0.54722178</v>
      </c>
      <c r="J50" s="77">
        <v>0</v>
      </c>
      <c r="K50" s="77">
        <v>26.2199336</v>
      </c>
      <c r="L50" s="77">
        <v>6.95771788</v>
      </c>
      <c r="M50" s="77">
        <v>0.39</v>
      </c>
      <c r="N50" s="77">
        <v>0.24956920000000002</v>
      </c>
      <c r="O50" s="77">
        <v>0</v>
      </c>
      <c r="P50" s="77">
        <v>3.3447416700000017</v>
      </c>
      <c r="Q50" s="77">
        <v>31.797921580000008</v>
      </c>
      <c r="R50" s="77">
        <f t="shared" si="0"/>
        <v>2012.1785972938537</v>
      </c>
      <c r="S50" s="77">
        <v>2010.1692399500007</v>
      </c>
      <c r="T50" s="77">
        <f t="shared" si="1"/>
        <v>2.0093573438530257</v>
      </c>
      <c r="U50" s="77"/>
    </row>
    <row r="51" spans="1:21" ht="12.75">
      <c r="A51" s="79">
        <v>38595</v>
      </c>
      <c r="B51" s="77">
        <v>84.01593734</v>
      </c>
      <c r="C51" s="77">
        <v>0.20461692769634557</v>
      </c>
      <c r="D51" s="77">
        <v>2058.4884988576414</v>
      </c>
      <c r="E51" s="77">
        <v>0</v>
      </c>
      <c r="F51" s="77">
        <v>130.63873581000001</v>
      </c>
      <c r="G51" s="77">
        <v>36.25241717</v>
      </c>
      <c r="H51" s="77">
        <v>23.883256</v>
      </c>
      <c r="I51" s="77">
        <v>0.54722178</v>
      </c>
      <c r="J51" s="77">
        <v>0</v>
      </c>
      <c r="K51" s="77">
        <v>26.2199336</v>
      </c>
      <c r="L51" s="77">
        <v>6.73251394</v>
      </c>
      <c r="M51" s="77">
        <v>0.39</v>
      </c>
      <c r="N51" s="77">
        <v>0.43915207</v>
      </c>
      <c r="O51" s="77">
        <v>0</v>
      </c>
      <c r="P51" s="77">
        <v>4.834317129999981</v>
      </c>
      <c r="Q51" s="77">
        <v>31.43352866</v>
      </c>
      <c r="R51" s="77">
        <f t="shared" si="0"/>
        <v>2404.080129285338</v>
      </c>
      <c r="S51" s="77">
        <v>2402.03989542</v>
      </c>
      <c r="T51" s="77">
        <f t="shared" si="1"/>
        <v>2.0402338653379957</v>
      </c>
      <c r="U51" s="77"/>
    </row>
    <row r="52" spans="1:21" ht="12.75">
      <c r="A52" s="79">
        <v>38625</v>
      </c>
      <c r="B52" s="77">
        <v>89.18479518000001</v>
      </c>
      <c r="C52" s="77">
        <v>0.20167097188162622</v>
      </c>
      <c r="D52" s="77">
        <v>1972.3115964940996</v>
      </c>
      <c r="E52" s="77">
        <v>-2.842170943040401E-14</v>
      </c>
      <c r="F52" s="77">
        <v>137.51103146</v>
      </c>
      <c r="G52" s="77">
        <v>12.886017529999998</v>
      </c>
      <c r="H52" s="77">
        <v>23.87012683</v>
      </c>
      <c r="I52" s="77">
        <v>0.5472217799999999</v>
      </c>
      <c r="J52" s="77">
        <v>0</v>
      </c>
      <c r="K52" s="77">
        <v>26.2199336</v>
      </c>
      <c r="L52" s="77">
        <v>6.83480383</v>
      </c>
      <c r="M52" s="77">
        <v>0.39</v>
      </c>
      <c r="N52" s="77">
        <v>0.35848814</v>
      </c>
      <c r="O52" s="77">
        <v>0</v>
      </c>
      <c r="P52" s="77">
        <v>10.482126959999992</v>
      </c>
      <c r="Q52" s="77">
        <v>30.67733164000001</v>
      </c>
      <c r="R52" s="77">
        <f t="shared" si="0"/>
        <v>2311.475144415982</v>
      </c>
      <c r="S52" s="77">
        <v>2309.4762870900004</v>
      </c>
      <c r="T52" s="77">
        <f t="shared" si="1"/>
        <v>1.9988573259815894</v>
      </c>
      <c r="U52" s="77"/>
    </row>
    <row r="53" spans="1:21" ht="12.75">
      <c r="A53" s="79">
        <v>38656</v>
      </c>
      <c r="B53" s="77">
        <v>88.93842068000001</v>
      </c>
      <c r="C53" s="77">
        <v>0.5125632442153357</v>
      </c>
      <c r="D53" s="77">
        <v>2204.7387400627767</v>
      </c>
      <c r="E53" s="77">
        <v>-2.842170943040401E-14</v>
      </c>
      <c r="F53" s="77">
        <v>126.94168343000001</v>
      </c>
      <c r="G53" s="77">
        <v>10.441708400000001</v>
      </c>
      <c r="H53" s="77">
        <v>23.86917488</v>
      </c>
      <c r="I53" s="77">
        <v>0.5472217800000001</v>
      </c>
      <c r="J53" s="77">
        <v>0</v>
      </c>
      <c r="K53" s="77">
        <v>26.2199336</v>
      </c>
      <c r="L53" s="77">
        <v>6.524724640000002</v>
      </c>
      <c r="M53" s="77">
        <v>0.39</v>
      </c>
      <c r="N53" s="77">
        <v>0.31547557</v>
      </c>
      <c r="O53" s="77">
        <v>0</v>
      </c>
      <c r="P53" s="77">
        <v>4.654422409999995</v>
      </c>
      <c r="Q53" s="77">
        <v>30.78285051</v>
      </c>
      <c r="R53" s="77">
        <f t="shared" si="0"/>
        <v>2524.8769192069926</v>
      </c>
      <c r="S53" s="77">
        <v>2522.8861995800003</v>
      </c>
      <c r="T53" s="77">
        <f t="shared" si="1"/>
        <v>1.9907196269923588</v>
      </c>
      <c r="U53" s="77"/>
    </row>
    <row r="54" spans="1:21" ht="12.75">
      <c r="A54" s="79">
        <v>38686</v>
      </c>
      <c r="B54" s="77">
        <v>94.88757279</v>
      </c>
      <c r="C54" s="77">
        <v>0.08057755571318424</v>
      </c>
      <c r="D54" s="77">
        <v>2225.8383763297606</v>
      </c>
      <c r="E54" s="77">
        <v>0</v>
      </c>
      <c r="F54" s="77">
        <v>105.13351687000001</v>
      </c>
      <c r="G54" s="77">
        <v>81.59695568999999</v>
      </c>
      <c r="H54" s="77">
        <v>23.9480836</v>
      </c>
      <c r="I54" s="77">
        <v>0.5472217800000001</v>
      </c>
      <c r="J54" s="77">
        <v>0</v>
      </c>
      <c r="K54" s="77">
        <v>26.2199336</v>
      </c>
      <c r="L54" s="77">
        <v>7.6154117900000005</v>
      </c>
      <c r="M54" s="77">
        <v>0.39</v>
      </c>
      <c r="N54" s="77">
        <v>0.19602369</v>
      </c>
      <c r="O54" s="77">
        <v>0</v>
      </c>
      <c r="P54" s="77">
        <v>4.70603123</v>
      </c>
      <c r="Q54" s="77">
        <v>29.679235569999996</v>
      </c>
      <c r="R54" s="77">
        <f t="shared" si="0"/>
        <v>2600.8389404954737</v>
      </c>
      <c r="S54" s="77">
        <v>2598.7901761300004</v>
      </c>
      <c r="T54" s="77">
        <f t="shared" si="1"/>
        <v>2.048764365473289</v>
      </c>
      <c r="U54" s="77"/>
    </row>
    <row r="55" spans="1:21" ht="12.75">
      <c r="A55" s="79">
        <v>38717</v>
      </c>
      <c r="B55" s="77">
        <v>99.24037933</v>
      </c>
      <c r="C55" s="77">
        <v>0.08111798119102857</v>
      </c>
      <c r="D55" s="77">
        <v>2268.730806566094</v>
      </c>
      <c r="E55" s="77">
        <v>5.684341886080802E-14</v>
      </c>
      <c r="F55" s="77">
        <v>106.08137683999999</v>
      </c>
      <c r="G55" s="77">
        <v>2.20552272</v>
      </c>
      <c r="H55" s="77">
        <v>23.84680672</v>
      </c>
      <c r="I55" s="77">
        <v>0.54722178</v>
      </c>
      <c r="J55" s="77">
        <v>0</v>
      </c>
      <c r="K55" s="77">
        <v>26.2199336</v>
      </c>
      <c r="L55" s="77">
        <v>10.668937019999998</v>
      </c>
      <c r="M55" s="77">
        <v>0.39</v>
      </c>
      <c r="N55" s="77">
        <v>0.3195565</v>
      </c>
      <c r="O55" s="77">
        <v>0</v>
      </c>
      <c r="P55" s="77">
        <v>5.650434039999995</v>
      </c>
      <c r="Q55" s="77">
        <v>32.3824705</v>
      </c>
      <c r="R55" s="77">
        <f t="shared" si="0"/>
        <v>2576.3645635972857</v>
      </c>
      <c r="S55" s="77">
        <v>2574.36411718</v>
      </c>
      <c r="T55" s="77">
        <f t="shared" si="1"/>
        <v>2.0004464172857297</v>
      </c>
      <c r="U55" s="77"/>
    </row>
    <row r="56" spans="1:21" ht="12.75">
      <c r="A56" s="79">
        <v>38748</v>
      </c>
      <c r="B56" s="77">
        <v>99.24037933</v>
      </c>
      <c r="C56" s="77">
        <v>0.39552519250425894</v>
      </c>
      <c r="D56" s="77">
        <v>2261.039264741619</v>
      </c>
      <c r="E56" s="77">
        <v>5.684341886080802E-14</v>
      </c>
      <c r="F56" s="77">
        <v>102.82371694</v>
      </c>
      <c r="G56" s="77">
        <v>2.3209774400000005</v>
      </c>
      <c r="H56" s="77">
        <v>23.83635644</v>
      </c>
      <c r="I56" s="77">
        <v>0.54722178</v>
      </c>
      <c r="J56" s="77">
        <v>0</v>
      </c>
      <c r="K56" s="77">
        <v>26.2199336</v>
      </c>
      <c r="L56" s="77">
        <v>6.94618819</v>
      </c>
      <c r="M56" s="77">
        <v>0.39</v>
      </c>
      <c r="N56" s="77">
        <v>0.3195565</v>
      </c>
      <c r="O56" s="77">
        <v>0</v>
      </c>
      <c r="P56" s="77">
        <v>4.6915659799999965</v>
      </c>
      <c r="Q56" s="77">
        <v>31.377698439999996</v>
      </c>
      <c r="R56" s="77">
        <f t="shared" si="0"/>
        <v>2560.148384574124</v>
      </c>
      <c r="S56" s="77">
        <v>2558.1340006699998</v>
      </c>
      <c r="T56" s="77">
        <f t="shared" si="1"/>
        <v>2.0143839041243154</v>
      </c>
      <c r="U56" s="77"/>
    </row>
    <row r="57" spans="1:21" ht="12.75">
      <c r="A57" s="79">
        <v>38776</v>
      </c>
      <c r="B57" s="77">
        <v>99.24037933</v>
      </c>
      <c r="C57" s="77">
        <v>0.09455179060465119</v>
      </c>
      <c r="D57" s="77">
        <v>2235.797219091597</v>
      </c>
      <c r="E57" s="77">
        <v>5.684341886080802E-14</v>
      </c>
      <c r="F57" s="77">
        <v>105.23356394000001</v>
      </c>
      <c r="G57" s="77">
        <v>12.266023279999999</v>
      </c>
      <c r="H57" s="77">
        <v>24.0297903</v>
      </c>
      <c r="I57" s="77">
        <v>0.54722178</v>
      </c>
      <c r="J57" s="77">
        <v>0</v>
      </c>
      <c r="K57" s="77">
        <v>26.2199336</v>
      </c>
      <c r="L57" s="77">
        <v>8.26974082</v>
      </c>
      <c r="M57" s="77">
        <v>0.39</v>
      </c>
      <c r="N57" s="77">
        <v>0.3195565</v>
      </c>
      <c r="O57" s="77">
        <v>0</v>
      </c>
      <c r="P57" s="77">
        <v>4.825529339999985</v>
      </c>
      <c r="Q57" s="77">
        <v>32.80006433</v>
      </c>
      <c r="R57" s="77">
        <f t="shared" si="0"/>
        <v>2550.033574102202</v>
      </c>
      <c r="S57" s="77">
        <v>2547.83765566</v>
      </c>
      <c r="T57" s="77">
        <f t="shared" si="1"/>
        <v>2.1959184422016733</v>
      </c>
      <c r="U57" s="77"/>
    </row>
    <row r="58" spans="1:21" ht="12.75">
      <c r="A58" s="79">
        <v>38807</v>
      </c>
      <c r="B58" s="77">
        <v>112.34247515000001</v>
      </c>
      <c r="C58" s="77">
        <v>0.09461000912938333</v>
      </c>
      <c r="D58" s="77">
        <v>2229.1003398323796</v>
      </c>
      <c r="E58" s="77">
        <v>5.684341886080802E-14</v>
      </c>
      <c r="F58" s="77">
        <v>150.37854493999998</v>
      </c>
      <c r="G58" s="77">
        <v>51.49705641999999</v>
      </c>
      <c r="H58" s="77">
        <v>23.870617059999997</v>
      </c>
      <c r="I58" s="77">
        <v>0.54722178</v>
      </c>
      <c r="J58" s="77">
        <v>0</v>
      </c>
      <c r="K58" s="77">
        <v>26.2199336</v>
      </c>
      <c r="L58" s="77">
        <v>7.581962969999998</v>
      </c>
      <c r="M58" s="77">
        <v>0.39</v>
      </c>
      <c r="N58" s="77">
        <v>0.3195565</v>
      </c>
      <c r="O58" s="77">
        <v>0</v>
      </c>
      <c r="P58" s="77">
        <v>5.086149599999995</v>
      </c>
      <c r="Q58" s="77">
        <v>33.11915748</v>
      </c>
      <c r="R58" s="77">
        <f t="shared" si="0"/>
        <v>2640.547625341508</v>
      </c>
      <c r="S58" s="77">
        <v>2638.50966475</v>
      </c>
      <c r="T58" s="77">
        <f t="shared" si="1"/>
        <v>2.037960591508181</v>
      </c>
      <c r="U58" s="77"/>
    </row>
    <row r="59" spans="1:21" ht="12.75">
      <c r="A59" s="79">
        <v>38837</v>
      </c>
      <c r="B59" s="77">
        <v>126.16695157</v>
      </c>
      <c r="C59" s="77">
        <v>0.4118483800041144</v>
      </c>
      <c r="D59" s="77">
        <v>2258.573317212428</v>
      </c>
      <c r="E59" s="77">
        <v>-5.684341886080802E-14</v>
      </c>
      <c r="F59" s="77">
        <v>154.10083093999998</v>
      </c>
      <c r="G59" s="77">
        <v>107.27083188</v>
      </c>
      <c r="H59" s="77">
        <v>23.82910522</v>
      </c>
      <c r="I59" s="77">
        <v>0.5472217800000002</v>
      </c>
      <c r="J59" s="77">
        <v>0</v>
      </c>
      <c r="K59" s="77">
        <v>26.2199336</v>
      </c>
      <c r="L59" s="77">
        <v>7.697507600000002</v>
      </c>
      <c r="M59" s="77">
        <v>0.315</v>
      </c>
      <c r="N59" s="77">
        <v>0.1436295</v>
      </c>
      <c r="O59" s="77">
        <v>0</v>
      </c>
      <c r="P59" s="77">
        <v>5.064496760000006</v>
      </c>
      <c r="Q59" s="77">
        <v>32.483846699999994</v>
      </c>
      <c r="R59" s="77">
        <f t="shared" si="0"/>
        <v>2742.824521142432</v>
      </c>
      <c r="S59" s="77">
        <v>2740.78915143</v>
      </c>
      <c r="T59" s="77">
        <f t="shared" si="1"/>
        <v>2.0353697124319297</v>
      </c>
      <c r="U59" s="77"/>
    </row>
    <row r="60" spans="1:21" ht="12.75">
      <c r="A60" s="79">
        <v>38868</v>
      </c>
      <c r="B60" s="77">
        <v>125.9760787</v>
      </c>
      <c r="C60" s="77">
        <v>0.08139203783306578</v>
      </c>
      <c r="D60" s="77">
        <v>2741.23747911817</v>
      </c>
      <c r="E60" s="77">
        <v>0</v>
      </c>
      <c r="F60" s="77">
        <v>153.90005693999998</v>
      </c>
      <c r="G60" s="77">
        <v>13.97352016</v>
      </c>
      <c r="H60" s="77">
        <v>23.89009251</v>
      </c>
      <c r="I60" s="77">
        <v>0.5472217800000002</v>
      </c>
      <c r="J60" s="77">
        <v>0</v>
      </c>
      <c r="K60" s="77">
        <v>26.2199336</v>
      </c>
      <c r="L60" s="77">
        <v>7.716319280000003</v>
      </c>
      <c r="M60" s="77">
        <v>0.315</v>
      </c>
      <c r="N60" s="77">
        <v>0.1436295</v>
      </c>
      <c r="O60" s="77">
        <v>0</v>
      </c>
      <c r="P60" s="77">
        <v>5.395231430000004</v>
      </c>
      <c r="Q60" s="77">
        <v>33.863894339999995</v>
      </c>
      <c r="R60" s="77">
        <f t="shared" si="0"/>
        <v>3133.2598493960036</v>
      </c>
      <c r="S60" s="77">
        <v>3131.1368077699995</v>
      </c>
      <c r="T60" s="77">
        <f t="shared" si="1"/>
        <v>2.123041626004124</v>
      </c>
      <c r="U60" s="77"/>
    </row>
    <row r="61" spans="1:21" ht="12.75">
      <c r="A61" s="79">
        <v>38898</v>
      </c>
      <c r="B61" s="77">
        <v>119.69538299999999</v>
      </c>
      <c r="C61" s="77">
        <v>0.08041345363935389</v>
      </c>
      <c r="D61" s="77">
        <v>2922.773807028346</v>
      </c>
      <c r="E61" s="77">
        <v>-1.1368683772161603E-13</v>
      </c>
      <c r="F61" s="77">
        <v>153.75723494</v>
      </c>
      <c r="G61" s="77">
        <v>12.987341180000001</v>
      </c>
      <c r="H61" s="77">
        <v>23.83099339</v>
      </c>
      <c r="I61" s="77">
        <v>0.54722178</v>
      </c>
      <c r="J61" s="77">
        <v>0</v>
      </c>
      <c r="K61" s="77">
        <v>26.2199336</v>
      </c>
      <c r="L61" s="77">
        <v>12.4950406</v>
      </c>
      <c r="M61" s="77">
        <v>0.315</v>
      </c>
      <c r="N61" s="77">
        <v>0.4928795</v>
      </c>
      <c r="O61" s="77">
        <v>0</v>
      </c>
      <c r="P61" s="77">
        <v>5.285376809999986</v>
      </c>
      <c r="Q61" s="77">
        <v>39.19206112999999</v>
      </c>
      <c r="R61" s="77">
        <f t="shared" si="0"/>
        <v>3317.672686411985</v>
      </c>
      <c r="S61" s="77">
        <v>3315.63238608</v>
      </c>
      <c r="T61" s="77">
        <f t="shared" si="1"/>
        <v>2.040300331985236</v>
      </c>
      <c r="U61" s="77"/>
    </row>
  </sheetData>
  <sheetProtection/>
  <mergeCells count="7">
    <mergeCell ref="I5:L5"/>
    <mergeCell ref="G4:L4"/>
    <mergeCell ref="B4:D4"/>
    <mergeCell ref="B5:C5"/>
    <mergeCell ref="D5:D6"/>
    <mergeCell ref="E4:F4"/>
    <mergeCell ref="E5:G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10"/>
  </sheetPr>
  <dimension ref="A1:O77"/>
  <sheetViews>
    <sheetView zoomScale="85" zoomScaleNormal="85" zoomScalePageLayoutView="0" workbookViewId="0" topLeftCell="A1">
      <pane xSplit="1" ySplit="6" topLeftCell="B7" activePane="bottomRight" state="frozen"/>
      <selection pane="topLeft" activeCell="A1" sqref="A1"/>
      <selection pane="topRight" activeCell="B1" sqref="B1"/>
      <selection pane="bottomLeft" activeCell="A5" sqref="A5"/>
      <selection pane="bottomRight" activeCell="I12" sqref="I12"/>
    </sheetView>
  </sheetViews>
  <sheetFormatPr defaultColWidth="9.140625" defaultRowHeight="12.75"/>
  <cols>
    <col min="1" max="1" width="7.57421875" style="31" customWidth="1"/>
    <col min="2" max="2" width="6.7109375" style="31" customWidth="1"/>
    <col min="3" max="3" width="8.57421875" style="31" customWidth="1"/>
    <col min="4" max="5" width="8.140625" style="31" customWidth="1"/>
    <col min="6" max="6" width="6.8515625" style="31" customWidth="1"/>
    <col min="7" max="7" width="5.8515625" style="31" customWidth="1"/>
    <col min="8" max="8" width="6.7109375" style="31" bestFit="1" customWidth="1"/>
    <col min="9" max="9" width="9.57421875" style="31" customWidth="1"/>
    <col min="10" max="10" width="6.28125" style="31" customWidth="1"/>
    <col min="11" max="11" width="8.28125" style="31" customWidth="1"/>
    <col min="12" max="12" width="8.57421875" style="31" customWidth="1"/>
    <col min="13" max="13" width="9.57421875" style="31" customWidth="1"/>
    <col min="14" max="14" width="9.140625" style="31" customWidth="1"/>
    <col min="15" max="15" width="5.8515625" style="31" customWidth="1"/>
    <col min="16" max="16384" width="9.140625" style="31" customWidth="1"/>
  </cols>
  <sheetData>
    <row r="1" spans="1:15" ht="12.75" customHeight="1">
      <c r="A1" s="136" t="s">
        <v>57</v>
      </c>
      <c r="B1" s="137"/>
      <c r="C1" s="137"/>
      <c r="D1" s="137"/>
      <c r="E1" s="137"/>
      <c r="F1" s="137"/>
      <c r="G1" s="137"/>
      <c r="H1" s="137"/>
      <c r="I1" s="137"/>
      <c r="J1" s="137"/>
      <c r="K1" s="137"/>
      <c r="L1" s="137"/>
      <c r="M1" s="137"/>
      <c r="O1" s="132" t="s">
        <v>109</v>
      </c>
    </row>
    <row r="2" spans="1:15" ht="12">
      <c r="A2" s="142" t="s">
        <v>150</v>
      </c>
      <c r="B2" s="142"/>
      <c r="C2" s="142"/>
      <c r="D2" s="142"/>
      <c r="E2" s="142"/>
      <c r="F2" s="142"/>
      <c r="G2" s="142"/>
      <c r="H2" s="142"/>
      <c r="I2" s="142"/>
      <c r="J2" s="142"/>
      <c r="K2" s="142"/>
      <c r="L2" s="142"/>
      <c r="M2" s="142"/>
      <c r="O2" s="133"/>
    </row>
    <row r="3" ht="12">
      <c r="O3" s="133"/>
    </row>
    <row r="4" spans="1:15" ht="14.25" customHeight="1">
      <c r="A4" s="140" t="s">
        <v>14</v>
      </c>
      <c r="B4" s="140" t="s">
        <v>10</v>
      </c>
      <c r="C4" s="140"/>
      <c r="D4" s="140"/>
      <c r="E4" s="140"/>
      <c r="F4" s="140" t="s">
        <v>126</v>
      </c>
      <c r="G4" s="140"/>
      <c r="H4" s="140"/>
      <c r="I4" s="140" t="s">
        <v>192</v>
      </c>
      <c r="J4" s="140" t="s">
        <v>140</v>
      </c>
      <c r="K4" s="140"/>
      <c r="L4" s="140"/>
      <c r="M4" s="140" t="s">
        <v>173</v>
      </c>
      <c r="O4" s="133"/>
    </row>
    <row r="5" spans="1:15" ht="12">
      <c r="A5" s="140"/>
      <c r="B5" s="143" t="s">
        <v>180</v>
      </c>
      <c r="C5" s="145" t="s">
        <v>196</v>
      </c>
      <c r="D5" s="138" t="s">
        <v>182</v>
      </c>
      <c r="E5" s="138" t="s">
        <v>121</v>
      </c>
      <c r="F5" s="143" t="s">
        <v>180</v>
      </c>
      <c r="G5" s="138" t="s">
        <v>196</v>
      </c>
      <c r="H5" s="138" t="s">
        <v>118</v>
      </c>
      <c r="I5" s="141"/>
      <c r="J5" s="141"/>
      <c r="K5" s="141"/>
      <c r="L5" s="141"/>
      <c r="M5" s="140"/>
      <c r="O5" s="133"/>
    </row>
    <row r="6" spans="1:15" ht="48.75" customHeight="1">
      <c r="A6" s="140"/>
      <c r="B6" s="144"/>
      <c r="C6" s="146"/>
      <c r="D6" s="139"/>
      <c r="E6" s="139"/>
      <c r="F6" s="144"/>
      <c r="G6" s="139"/>
      <c r="H6" s="139"/>
      <c r="I6" s="141"/>
      <c r="J6" s="44" t="s">
        <v>96</v>
      </c>
      <c r="K6" s="44" t="s">
        <v>97</v>
      </c>
      <c r="L6" s="44" t="s">
        <v>185</v>
      </c>
      <c r="M6" s="140"/>
      <c r="O6" s="133"/>
    </row>
    <row r="7" spans="1:15" ht="12">
      <c r="A7" s="50">
        <v>2001</v>
      </c>
      <c r="B7" s="35">
        <f>+'[1]CS-FC'!$C$709</f>
        <v>14.835</v>
      </c>
      <c r="C7" s="35">
        <f>+'[1]CS-FC'!$C$710</f>
        <v>22.773000000000003</v>
      </c>
      <c r="D7" s="45">
        <f>+'[1]CS-FC'!$C$711</f>
        <v>0</v>
      </c>
      <c r="E7" s="35">
        <f>+'[1]CS-FC'!$C$273</f>
        <v>53.624</v>
      </c>
      <c r="F7" s="35">
        <f>+'[1]CS-FC'!$C$388</f>
        <v>0.675</v>
      </c>
      <c r="G7" s="45">
        <v>0</v>
      </c>
      <c r="H7" s="45">
        <v>0</v>
      </c>
      <c r="I7" s="35">
        <f>+'[1]CS-FC'!$C$480</f>
        <v>11.87</v>
      </c>
      <c r="J7" s="35">
        <f>+'[1]CS-FC'!$C$546</f>
        <v>5.56</v>
      </c>
      <c r="K7" s="35">
        <f>+'[1]CS-FC'!$C$550</f>
        <v>38.614</v>
      </c>
      <c r="L7" s="35">
        <f>+'[1]CS-FC'!$C$553</f>
        <v>31.362</v>
      </c>
      <c r="M7" s="35">
        <f>+B7+C7+D7+E7+F7+G7+I7+J7+K7+L7</f>
        <v>179.313</v>
      </c>
      <c r="O7" s="46">
        <f>+M7-'S24b'!Q7</f>
        <v>0</v>
      </c>
    </row>
    <row r="8" spans="1:15" ht="12">
      <c r="A8" s="50">
        <v>2002</v>
      </c>
      <c r="B8" s="35">
        <f aca="true" t="shared" si="0" ref="B8:L8">+B24</f>
        <v>22.665</v>
      </c>
      <c r="C8" s="35">
        <f t="shared" si="0"/>
        <v>21.872</v>
      </c>
      <c r="D8" s="45">
        <f t="shared" si="0"/>
        <v>0</v>
      </c>
      <c r="E8" s="35">
        <f t="shared" si="0"/>
        <v>69.768</v>
      </c>
      <c r="F8" s="45">
        <f t="shared" si="0"/>
        <v>0.029</v>
      </c>
      <c r="G8" s="45">
        <f t="shared" si="0"/>
        <v>0</v>
      </c>
      <c r="H8" s="45">
        <f t="shared" si="0"/>
        <v>0</v>
      </c>
      <c r="I8" s="35">
        <f t="shared" si="0"/>
        <v>10.357</v>
      </c>
      <c r="J8" s="35">
        <f t="shared" si="0"/>
        <v>5.56</v>
      </c>
      <c r="K8" s="35">
        <f t="shared" si="0"/>
        <v>25.507</v>
      </c>
      <c r="L8" s="35">
        <f t="shared" si="0"/>
        <v>53.63</v>
      </c>
      <c r="M8" s="35">
        <f>+B8+C8+D8+E8+F8+G8+I8+J8+K8+L8</f>
        <v>209.388</v>
      </c>
      <c r="O8" s="46">
        <f>+M8-'S24b'!Q8</f>
        <v>0</v>
      </c>
    </row>
    <row r="9" spans="1:15" ht="12">
      <c r="A9" s="50">
        <v>2003</v>
      </c>
      <c r="B9" s="35">
        <f aca="true" t="shared" si="1" ref="B9:G9">+B37</f>
        <v>12.654</v>
      </c>
      <c r="C9" s="35">
        <f t="shared" si="1"/>
        <v>43.123</v>
      </c>
      <c r="D9" s="45">
        <f t="shared" si="1"/>
        <v>0.02</v>
      </c>
      <c r="E9" s="35">
        <f t="shared" si="1"/>
        <v>77.788</v>
      </c>
      <c r="F9" s="45">
        <f t="shared" si="1"/>
        <v>0</v>
      </c>
      <c r="G9" s="45">
        <f t="shared" si="1"/>
        <v>0</v>
      </c>
      <c r="H9" s="45">
        <f>+H24</f>
        <v>0</v>
      </c>
      <c r="I9" s="35">
        <f>+I37</f>
        <v>10.506</v>
      </c>
      <c r="J9" s="35">
        <f>+J37</f>
        <v>5.56</v>
      </c>
      <c r="K9" s="35">
        <f>+K37</f>
        <v>23.797</v>
      </c>
      <c r="L9" s="35">
        <f>+L37</f>
        <v>64.099</v>
      </c>
      <c r="M9" s="35">
        <f>+B9+C9+D9+E9+F9+G9+I9+J9+K9+L9</f>
        <v>237.54700000000003</v>
      </c>
      <c r="O9" s="46">
        <f>+M9-'S24b'!Q9</f>
        <v>0</v>
      </c>
    </row>
    <row r="10" spans="1:15" ht="12">
      <c r="A10" s="50">
        <v>2004</v>
      </c>
      <c r="B10" s="35">
        <f aca="true" t="shared" si="2" ref="B10:L10">+B50</f>
        <v>10.187999999999999</v>
      </c>
      <c r="C10" s="35">
        <f t="shared" si="2"/>
        <v>25.295</v>
      </c>
      <c r="D10" s="35">
        <f t="shared" si="2"/>
        <v>1</v>
      </c>
      <c r="E10" s="35">
        <f t="shared" si="2"/>
        <v>88.735</v>
      </c>
      <c r="F10" s="45">
        <f t="shared" si="2"/>
        <v>0</v>
      </c>
      <c r="G10" s="45">
        <f t="shared" si="2"/>
        <v>0</v>
      </c>
      <c r="H10" s="45">
        <f t="shared" si="2"/>
        <v>0</v>
      </c>
      <c r="I10" s="35">
        <f t="shared" si="2"/>
        <v>9.472</v>
      </c>
      <c r="J10" s="35">
        <f t="shared" si="2"/>
        <v>5.56</v>
      </c>
      <c r="K10" s="35">
        <f t="shared" si="2"/>
        <v>71.33</v>
      </c>
      <c r="L10" s="35">
        <f t="shared" si="2"/>
        <v>47.14</v>
      </c>
      <c r="M10" s="35">
        <f>+B10+C10+D10+E10+F10+G10+I10+J10+K10+L10</f>
        <v>258.71999999999997</v>
      </c>
      <c r="O10" s="46">
        <f>+M10-'S24b'!Q10</f>
        <v>0</v>
      </c>
    </row>
    <row r="11" spans="1:15" ht="12">
      <c r="A11" s="50">
        <v>2005</v>
      </c>
      <c r="B11" s="35">
        <f aca="true" t="shared" si="3" ref="B11:L11">+B63</f>
        <v>13.865</v>
      </c>
      <c r="C11" s="35">
        <f t="shared" si="3"/>
        <v>24.840999999999998</v>
      </c>
      <c r="D11" s="35">
        <f t="shared" si="3"/>
        <v>1.78</v>
      </c>
      <c r="E11" s="35">
        <f t="shared" si="3"/>
        <v>96.776</v>
      </c>
      <c r="F11" s="35">
        <f t="shared" si="3"/>
        <v>1.946</v>
      </c>
      <c r="G11" s="45">
        <f t="shared" si="3"/>
        <v>0</v>
      </c>
      <c r="H11" s="45">
        <f t="shared" si="3"/>
        <v>0</v>
      </c>
      <c r="I11" s="35">
        <f t="shared" si="3"/>
        <v>9.449</v>
      </c>
      <c r="J11" s="35">
        <f t="shared" si="3"/>
        <v>23.448</v>
      </c>
      <c r="K11" s="35">
        <f t="shared" si="3"/>
        <v>12.942</v>
      </c>
      <c r="L11" s="35">
        <f t="shared" si="3"/>
        <v>1.305</v>
      </c>
      <c r="M11" s="35">
        <f>+B11+C11+D11+E11+F11+G11+I11+J11+K11+L11</f>
        <v>186.35200000000003</v>
      </c>
      <c r="O11" s="46">
        <f>+M11-'S24b'!Q11</f>
        <v>0</v>
      </c>
    </row>
    <row r="12" spans="1:13" ht="12">
      <c r="A12" s="36">
        <v>2002</v>
      </c>
      <c r="B12" s="35"/>
      <c r="C12" s="35"/>
      <c r="D12" s="35"/>
      <c r="E12" s="35"/>
      <c r="F12" s="35"/>
      <c r="G12" s="45"/>
      <c r="H12" s="45"/>
      <c r="I12" s="35"/>
      <c r="J12" s="35"/>
      <c r="K12" s="35"/>
      <c r="L12" s="35"/>
      <c r="M12" s="35"/>
    </row>
    <row r="13" spans="1:15" ht="12">
      <c r="A13" s="37" t="s">
        <v>127</v>
      </c>
      <c r="B13" s="35">
        <f>+'[1]CS-FC'!$D$709</f>
        <v>13.328</v>
      </c>
      <c r="C13" s="35">
        <f>+'[1]CS-FC'!$D$710</f>
        <v>16.789</v>
      </c>
      <c r="D13" s="45">
        <f>+'[1]CS-FC'!$D$711</f>
        <v>0</v>
      </c>
      <c r="E13" s="35">
        <f>+'[1]CS-FC'!$D$273</f>
        <v>55.324</v>
      </c>
      <c r="F13" s="35">
        <f>+'[1]CS-FC'!$D$388</f>
        <v>0.314</v>
      </c>
      <c r="G13" s="45">
        <v>0</v>
      </c>
      <c r="H13" s="45">
        <v>0</v>
      </c>
      <c r="I13" s="35">
        <f>+'[1]CS-FC'!$D$480</f>
        <v>11.551</v>
      </c>
      <c r="J13" s="35">
        <f>+'[1]CS-FC'!$D$546</f>
        <v>5.56</v>
      </c>
      <c r="K13" s="35">
        <f>+'[1]CS-FC'!$D$550</f>
        <v>39.223</v>
      </c>
      <c r="L13" s="35">
        <f>+'[1]CS-FC'!$D$553</f>
        <v>31.362</v>
      </c>
      <c r="M13" s="35">
        <f aca="true" t="shared" si="4" ref="M13:M24">+B13+C13+D13+E13+F13+G13+I13+J13+K13+L13</f>
        <v>173.451</v>
      </c>
      <c r="O13" s="46">
        <f>+M13-'S24b'!Q13</f>
        <v>0</v>
      </c>
    </row>
    <row r="14" spans="1:15" ht="12">
      <c r="A14" s="37" t="s">
        <v>128</v>
      </c>
      <c r="B14" s="35">
        <f>+'[1]CS-FC'!$E$709</f>
        <v>11.733</v>
      </c>
      <c r="C14" s="35">
        <f>+'[1]CS-FC'!$E$710</f>
        <v>19.796999999999997</v>
      </c>
      <c r="D14" s="45">
        <f>+'[1]CS-FC'!$E$711</f>
        <v>0</v>
      </c>
      <c r="E14" s="35">
        <f>+'[1]CS-FC'!$E$273</f>
        <v>59.23</v>
      </c>
      <c r="F14" s="35">
        <f>+'[1]CS-FC'!$E$388</f>
        <v>0.314</v>
      </c>
      <c r="G14" s="45">
        <v>0</v>
      </c>
      <c r="H14" s="45">
        <v>0</v>
      </c>
      <c r="I14" s="35">
        <f>+'[1]CS-FC'!$E$480</f>
        <v>9.953</v>
      </c>
      <c r="J14" s="35">
        <f>+'[1]CS-FC'!$E$546</f>
        <v>5.56</v>
      </c>
      <c r="K14" s="35">
        <f>+'[1]CS-FC'!$E$550</f>
        <v>39.564</v>
      </c>
      <c r="L14" s="35">
        <f>+'[1]CS-FC'!$E$553</f>
        <v>31.362</v>
      </c>
      <c r="M14" s="35">
        <f t="shared" si="4"/>
        <v>177.51299999999998</v>
      </c>
      <c r="O14" s="46">
        <f>+M14-'S24b'!Q14</f>
        <v>0</v>
      </c>
    </row>
    <row r="15" spans="1:15" ht="12">
      <c r="A15" s="37" t="s">
        <v>129</v>
      </c>
      <c r="B15" s="35">
        <f>+'[1]CS-FC'!$F$709</f>
        <v>19.392</v>
      </c>
      <c r="C15" s="35">
        <f>+'[1]CS-FC'!$F$710</f>
        <v>18.054000000000002</v>
      </c>
      <c r="D15" s="45">
        <f>+'[1]CS-FC'!$F$711</f>
        <v>0</v>
      </c>
      <c r="E15" s="35">
        <f>+'[1]CS-FC'!$F$273</f>
        <v>67.954</v>
      </c>
      <c r="F15" s="35">
        <f>+'[1]CS-FC'!$F$388</f>
        <v>0.32</v>
      </c>
      <c r="G15" s="45">
        <v>0</v>
      </c>
      <c r="H15" s="45">
        <v>0</v>
      </c>
      <c r="I15" s="35">
        <f>+'[1]CS-FC'!$F$480</f>
        <v>8.862</v>
      </c>
      <c r="J15" s="35">
        <f>+'[1]CS-FC'!$F$546</f>
        <v>5.56</v>
      </c>
      <c r="K15" s="35">
        <f>+'[1]CS-FC'!$F$550</f>
        <v>27.373</v>
      </c>
      <c r="L15" s="35">
        <f>+'[1]CS-FC'!$F$553</f>
        <v>31.362</v>
      </c>
      <c r="M15" s="35">
        <f t="shared" si="4"/>
        <v>178.87699999999998</v>
      </c>
      <c r="O15" s="46">
        <f>+M15-'S24b'!Q15</f>
        <v>0</v>
      </c>
    </row>
    <row r="16" spans="1:15" ht="12">
      <c r="A16" s="37" t="s">
        <v>130</v>
      </c>
      <c r="B16" s="35">
        <f>+'[1]CS-FC'!$G$709</f>
        <v>20.695</v>
      </c>
      <c r="C16" s="35">
        <f>+'[1]CS-FC'!$G$710</f>
        <v>17.295</v>
      </c>
      <c r="D16" s="45">
        <f>+'[1]CS-FC'!$G$711</f>
        <v>0</v>
      </c>
      <c r="E16" s="35">
        <f>+'[1]CS-FC'!$G$273</f>
        <v>68.979</v>
      </c>
      <c r="F16" s="35">
        <f>+'[1]CS-FC'!$G$388</f>
        <v>5.339</v>
      </c>
      <c r="G16" s="45">
        <v>0</v>
      </c>
      <c r="H16" s="45">
        <v>0</v>
      </c>
      <c r="I16" s="35">
        <f>+'[1]CS-FC'!$G$480</f>
        <v>8.706</v>
      </c>
      <c r="J16" s="35">
        <f>+'[1]CS-FC'!$G$546</f>
        <v>5.56</v>
      </c>
      <c r="K16" s="35">
        <f>+'[1]CS-FC'!$G$550</f>
        <v>27.948</v>
      </c>
      <c r="L16" s="35">
        <f>+'[1]CS-FC'!$G$553</f>
        <v>31.362</v>
      </c>
      <c r="M16" s="35">
        <f t="shared" si="4"/>
        <v>185.884</v>
      </c>
      <c r="O16" s="46">
        <f>+M16-'S24b'!Q16</f>
        <v>0</v>
      </c>
    </row>
    <row r="17" spans="1:15" ht="12">
      <c r="A17" s="37" t="s">
        <v>131</v>
      </c>
      <c r="B17" s="35">
        <f>+'[1]CS-FC'!$H$709</f>
        <v>22.206</v>
      </c>
      <c r="C17" s="35">
        <f>+'[1]CS-FC'!$H$710</f>
        <v>17.307000000000002</v>
      </c>
      <c r="D17" s="45">
        <f>+'[1]CS-FC'!$H$711</f>
        <v>0</v>
      </c>
      <c r="E17" s="35">
        <f>+'[1]CS-FC'!$H$273</f>
        <v>65.938</v>
      </c>
      <c r="F17" s="35">
        <f>+'[1]CS-FC'!$H$388</f>
        <v>4.394</v>
      </c>
      <c r="G17" s="45">
        <v>0</v>
      </c>
      <c r="H17" s="45">
        <v>0</v>
      </c>
      <c r="I17" s="35">
        <f>+'[1]CS-FC'!$H$480</f>
        <v>14.36</v>
      </c>
      <c r="J17" s="35">
        <f>+'[1]CS-FC'!$H$546</f>
        <v>5.56</v>
      </c>
      <c r="K17" s="35">
        <f>+'[1]CS-FC'!$H$550</f>
        <v>31.466</v>
      </c>
      <c r="L17" s="35">
        <f>+'[1]CS-FC'!$H$553</f>
        <v>32.026</v>
      </c>
      <c r="M17" s="35">
        <f t="shared" si="4"/>
        <v>193.25700000000003</v>
      </c>
      <c r="O17" s="46">
        <f>+M17-'S24b'!Q17</f>
        <v>0</v>
      </c>
    </row>
    <row r="18" spans="1:15" ht="12">
      <c r="A18" s="37" t="s">
        <v>132</v>
      </c>
      <c r="B18" s="35">
        <f>+'[1]CS-FC'!$I$709</f>
        <v>19.852999999999998</v>
      </c>
      <c r="C18" s="35">
        <f>+'[1]CS-FC'!$I$710</f>
        <v>16.89</v>
      </c>
      <c r="D18" s="35">
        <f>+'[1]CS-FC'!$I$711</f>
        <v>0.114</v>
      </c>
      <c r="E18" s="35">
        <f>+'[1]CS-FC'!$I$273</f>
        <v>72.854</v>
      </c>
      <c r="F18" s="35">
        <f>+'[1]CS-FC'!$I$388</f>
        <v>5.496</v>
      </c>
      <c r="G18" s="45">
        <v>0</v>
      </c>
      <c r="H18" s="45">
        <v>0</v>
      </c>
      <c r="I18" s="35">
        <f>+'[1]CS-FC'!$I$480</f>
        <v>13.26</v>
      </c>
      <c r="J18" s="35">
        <f>+'[1]CS-FC'!$I$546</f>
        <v>5.56</v>
      </c>
      <c r="K18" s="35">
        <f>+'[1]CS-FC'!$I$550</f>
        <v>33.551</v>
      </c>
      <c r="L18" s="35">
        <f>+'[1]CS-FC'!$I$553</f>
        <v>32.026</v>
      </c>
      <c r="M18" s="35">
        <f t="shared" si="4"/>
        <v>199.60399999999998</v>
      </c>
      <c r="O18" s="46">
        <f>+M18-'S24b'!Q18</f>
        <v>0</v>
      </c>
    </row>
    <row r="19" spans="1:15" ht="12">
      <c r="A19" s="37" t="s">
        <v>133</v>
      </c>
      <c r="B19" s="35">
        <f>+'[1]CS-FC'!$J$709</f>
        <v>17.704</v>
      </c>
      <c r="C19" s="35">
        <f>+'[1]CS-FC'!$J$710</f>
        <v>18.518</v>
      </c>
      <c r="D19" s="45">
        <f>+'[1]CS-FC'!$J$711</f>
        <v>0</v>
      </c>
      <c r="E19" s="35">
        <f>+'[1]CS-FC'!$J$273</f>
        <v>77.268</v>
      </c>
      <c r="F19" s="35">
        <f>+'[1]CS-FC'!$J$388</f>
        <v>1.237</v>
      </c>
      <c r="G19" s="45">
        <v>0</v>
      </c>
      <c r="H19" s="45">
        <v>0</v>
      </c>
      <c r="I19" s="35">
        <f>+'[1]CS-FC'!$J$480</f>
        <v>13.202</v>
      </c>
      <c r="J19" s="35">
        <f>+'[1]CS-FC'!$J$546</f>
        <v>5.56</v>
      </c>
      <c r="K19" s="35">
        <f>+'[1]CS-FC'!$J$550</f>
        <v>24.146</v>
      </c>
      <c r="L19" s="35">
        <f>+'[1]CS-FC'!$J$553</f>
        <v>53.974</v>
      </c>
      <c r="M19" s="35">
        <f t="shared" si="4"/>
        <v>211.60899999999998</v>
      </c>
      <c r="O19" s="46">
        <f>+M19-'S24b'!Q19</f>
        <v>0</v>
      </c>
    </row>
    <row r="20" spans="1:15" ht="12">
      <c r="A20" s="37" t="s">
        <v>134</v>
      </c>
      <c r="B20" s="35">
        <f>+'[1]CS-FC'!$K$709</f>
        <v>17.631</v>
      </c>
      <c r="C20" s="35">
        <f>+'[1]CS-FC'!$K$710</f>
        <v>20.402</v>
      </c>
      <c r="D20" s="45">
        <f>+'[1]CS-FC'!$K$711</f>
        <v>0</v>
      </c>
      <c r="E20" s="35">
        <f>+'[1]CS-FC'!$K$273</f>
        <v>75.977</v>
      </c>
      <c r="F20" s="35">
        <f>+'[1]CS-FC'!$K$388</f>
        <v>2.426</v>
      </c>
      <c r="G20" s="45">
        <v>0</v>
      </c>
      <c r="H20" s="45">
        <v>0</v>
      </c>
      <c r="I20" s="35">
        <f>+'[1]CS-FC'!$K$480</f>
        <v>10.13</v>
      </c>
      <c r="J20" s="35">
        <f>+'[1]CS-FC'!$K$546</f>
        <v>5.56</v>
      </c>
      <c r="K20" s="35">
        <f>+'[1]CS-FC'!$K$550</f>
        <v>24.197</v>
      </c>
      <c r="L20" s="35">
        <f>+'[1]CS-FC'!$K$553</f>
        <v>53.63</v>
      </c>
      <c r="M20" s="35">
        <f t="shared" si="4"/>
        <v>209.953</v>
      </c>
      <c r="O20" s="46">
        <f>+M20-'S24b'!Q20</f>
        <v>0</v>
      </c>
    </row>
    <row r="21" spans="1:15" ht="12">
      <c r="A21" s="37" t="s">
        <v>135</v>
      </c>
      <c r="B21" s="35">
        <f>+'[1]CS-FC'!$L$709</f>
        <v>18.305</v>
      </c>
      <c r="C21" s="35">
        <f>+'[1]CS-FC'!$L$710</f>
        <v>21.136</v>
      </c>
      <c r="D21" s="45">
        <f>+'[1]CS-FC'!$L$711</f>
        <v>0</v>
      </c>
      <c r="E21" s="35">
        <f>+'[1]CS-FC'!$L$273</f>
        <v>80.431</v>
      </c>
      <c r="F21" s="35">
        <f>+'[1]CS-FC'!$L$388</f>
        <v>1.274</v>
      </c>
      <c r="G21" s="45">
        <v>0</v>
      </c>
      <c r="H21" s="45">
        <v>0</v>
      </c>
      <c r="I21" s="35">
        <f>+'[1]CS-FC'!$L$480</f>
        <v>11.707</v>
      </c>
      <c r="J21" s="35">
        <f>+'[1]CS-FC'!$L$546</f>
        <v>5.56</v>
      </c>
      <c r="K21" s="35">
        <f>+'[1]CS-FC'!$L$550</f>
        <v>24.837</v>
      </c>
      <c r="L21" s="35">
        <f>+'[1]CS-FC'!$L$553</f>
        <v>53.63</v>
      </c>
      <c r="M21" s="35">
        <f t="shared" si="4"/>
        <v>216.88</v>
      </c>
      <c r="O21" s="46">
        <f>+M21-'S24b'!Q21</f>
        <v>0</v>
      </c>
    </row>
    <row r="22" spans="1:15" ht="12">
      <c r="A22" s="37" t="s">
        <v>136</v>
      </c>
      <c r="B22" s="35">
        <f>+'[1]CS-FC'!$M$709</f>
        <v>19.689</v>
      </c>
      <c r="C22" s="35">
        <f>+'[1]CS-FC'!$M$710</f>
        <v>22.939</v>
      </c>
      <c r="D22" s="35">
        <f>+'[1]CS-FC'!$M$711</f>
        <v>0.604</v>
      </c>
      <c r="E22" s="35">
        <f>+'[1]CS-FC'!$M$273</f>
        <v>75.423</v>
      </c>
      <c r="F22" s="45">
        <f>+'[1]CS-FC'!$M$388</f>
        <v>0.011</v>
      </c>
      <c r="G22" s="45">
        <v>0</v>
      </c>
      <c r="H22" s="45">
        <v>0</v>
      </c>
      <c r="I22" s="35">
        <f>+'[1]CS-FC'!$M$480</f>
        <v>10.696</v>
      </c>
      <c r="J22" s="35">
        <f>+'[1]CS-FC'!$M$546</f>
        <v>5.56</v>
      </c>
      <c r="K22" s="35">
        <f>+'[1]CS-FC'!$M$550</f>
        <v>25.017</v>
      </c>
      <c r="L22" s="35">
        <f>+'[1]CS-FC'!$M$553</f>
        <v>53.63</v>
      </c>
      <c r="M22" s="35">
        <f t="shared" si="4"/>
        <v>213.569</v>
      </c>
      <c r="O22" s="46">
        <f>+M22-'S24b'!Q22</f>
        <v>0</v>
      </c>
    </row>
    <row r="23" spans="1:15" ht="12">
      <c r="A23" s="37" t="s">
        <v>137</v>
      </c>
      <c r="B23" s="35">
        <f>+'[1]CS-FC'!$N$709</f>
        <v>19.121</v>
      </c>
      <c r="C23" s="35">
        <f>+'[1]CS-FC'!$N$710</f>
        <v>16.601</v>
      </c>
      <c r="D23" s="45">
        <f>+'[1]CS-FC'!$N$711</f>
        <v>0</v>
      </c>
      <c r="E23" s="35">
        <f>+'[1]CS-FC'!$N$273</f>
        <v>76.9</v>
      </c>
      <c r="F23" s="35">
        <f>+'[1]CS-FC'!$N$388</f>
        <v>2.145</v>
      </c>
      <c r="G23" s="45">
        <v>0</v>
      </c>
      <c r="H23" s="45">
        <v>0</v>
      </c>
      <c r="I23" s="35">
        <f>+'[1]CS-FC'!$N$480</f>
        <v>10.108</v>
      </c>
      <c r="J23" s="35">
        <f>+'[1]CS-FC'!$N$546</f>
        <v>5.56</v>
      </c>
      <c r="K23" s="35">
        <f>+'[1]CS-FC'!$N$550</f>
        <v>25.44</v>
      </c>
      <c r="L23" s="35">
        <f>+'[1]CS-FC'!$N$553</f>
        <v>53.631</v>
      </c>
      <c r="M23" s="35">
        <f t="shared" si="4"/>
        <v>209.506</v>
      </c>
      <c r="O23" s="46">
        <f>+M23-'S24b'!Q23</f>
        <v>0</v>
      </c>
    </row>
    <row r="24" spans="1:15" ht="12">
      <c r="A24" s="37" t="s">
        <v>138</v>
      </c>
      <c r="B24" s="35">
        <f>+'[1]CS-FC'!$O$709</f>
        <v>22.665</v>
      </c>
      <c r="C24" s="35">
        <f>+'[1]CS-FC'!$O$710</f>
        <v>21.872</v>
      </c>
      <c r="D24" s="45">
        <f>+'[1]CS-FC'!$O$711</f>
        <v>0</v>
      </c>
      <c r="E24" s="35">
        <f>+'[1]CS-FC'!$O$273</f>
        <v>69.768</v>
      </c>
      <c r="F24" s="45">
        <f>+'[1]CS-FC'!$O$388</f>
        <v>0.029</v>
      </c>
      <c r="G24" s="45">
        <v>0</v>
      </c>
      <c r="H24" s="45">
        <v>0</v>
      </c>
      <c r="I24" s="35">
        <f>+'[1]CS-FC'!$O$480</f>
        <v>10.357</v>
      </c>
      <c r="J24" s="35">
        <f>+'[1]CS-FC'!$O$546</f>
        <v>5.56</v>
      </c>
      <c r="K24" s="35">
        <f>+'[1]CS-FC'!$O$550</f>
        <v>25.507</v>
      </c>
      <c r="L24" s="35">
        <f>+'[1]CS-FC'!$O$553</f>
        <v>53.63</v>
      </c>
      <c r="M24" s="35">
        <f t="shared" si="4"/>
        <v>209.388</v>
      </c>
      <c r="O24" s="46">
        <f>+M24-'S24b'!Q24</f>
        <v>0</v>
      </c>
    </row>
    <row r="25" spans="1:13" ht="12">
      <c r="A25" s="36">
        <v>2003</v>
      </c>
      <c r="B25" s="35"/>
      <c r="C25" s="35"/>
      <c r="D25" s="35"/>
      <c r="E25" s="35"/>
      <c r="F25" s="35"/>
      <c r="G25" s="35"/>
      <c r="H25" s="35"/>
      <c r="I25" s="35"/>
      <c r="J25" s="35"/>
      <c r="K25" s="35"/>
      <c r="L25" s="35"/>
      <c r="M25" s="35"/>
    </row>
    <row r="26" spans="1:15" ht="12">
      <c r="A26" s="37" t="s">
        <v>127</v>
      </c>
      <c r="B26" s="35">
        <f>+'[1]CS-FC'!$P$709</f>
        <v>17.823</v>
      </c>
      <c r="C26" s="35">
        <f>+'[1]CS-FC'!$P$710</f>
        <v>23.77</v>
      </c>
      <c r="D26" s="45">
        <f>+'[1]CS-FC'!$P$711</f>
        <v>0</v>
      </c>
      <c r="E26" s="35">
        <f>+'[1]CS-FC'!$P$273</f>
        <v>69.187</v>
      </c>
      <c r="F26" s="35">
        <f>+'[1]CS-FC'!$P$388</f>
        <v>0.811</v>
      </c>
      <c r="G26" s="45">
        <v>0</v>
      </c>
      <c r="H26" s="45">
        <v>0</v>
      </c>
      <c r="I26" s="35">
        <f>+'[1]CS-FC'!$P$480</f>
        <v>10.81</v>
      </c>
      <c r="J26" s="35">
        <f>+'[1]CS-FC'!$P$546</f>
        <v>5.56</v>
      </c>
      <c r="K26" s="35">
        <f>+'[1]CS-FC'!$P$550</f>
        <v>25.74</v>
      </c>
      <c r="L26" s="35">
        <f>+'[1]CS-FC'!$P$553</f>
        <v>53.63</v>
      </c>
      <c r="M26" s="35">
        <f aca="true" t="shared" si="5" ref="M26:M37">+B26+C26+D26+E26+F26+G26+I26+J26+K26+L26</f>
        <v>207.33100000000002</v>
      </c>
      <c r="O26" s="46">
        <f>+M26-'S24b'!Q26</f>
        <v>0</v>
      </c>
    </row>
    <row r="27" spans="1:15" ht="12">
      <c r="A27" s="37" t="s">
        <v>128</v>
      </c>
      <c r="B27" s="35">
        <f>+'[1]CS-FC'!$Q$709</f>
        <v>15.428999999999998</v>
      </c>
      <c r="C27" s="35">
        <f>+'[1]CS-FC'!$Q$710</f>
        <v>31.897</v>
      </c>
      <c r="D27" s="45">
        <f>+'[1]CS-FC'!$Q$711</f>
        <v>0.019</v>
      </c>
      <c r="E27" s="35">
        <f>+'[1]CS-FC'!$Q$273</f>
        <v>68.119</v>
      </c>
      <c r="F27" s="35">
        <f>+'[1]CS-FC'!$Q$388</f>
        <v>2.583</v>
      </c>
      <c r="G27" s="45">
        <v>0</v>
      </c>
      <c r="H27" s="45">
        <v>0</v>
      </c>
      <c r="I27" s="35">
        <f>+'[1]CS-FC'!$Q$480</f>
        <v>13.34</v>
      </c>
      <c r="J27" s="35">
        <f>+'[1]CS-FC'!$Q$546</f>
        <v>5.56</v>
      </c>
      <c r="K27" s="35">
        <f>+'[1]CS-FC'!$Q$550</f>
        <v>25.933</v>
      </c>
      <c r="L27" s="35">
        <f>+'[1]CS-FC'!$Q$553</f>
        <v>53.63</v>
      </c>
      <c r="M27" s="35">
        <f t="shared" si="5"/>
        <v>216.51</v>
      </c>
      <c r="O27" s="46">
        <f>+M27-'S24b'!Q27</f>
        <v>0</v>
      </c>
    </row>
    <row r="28" spans="1:15" ht="12">
      <c r="A28" s="37" t="s">
        <v>129</v>
      </c>
      <c r="B28" s="35">
        <f>+'[1]CS-FC'!$R$709</f>
        <v>14.636999999999999</v>
      </c>
      <c r="C28" s="35">
        <f>+'[1]CS-FC'!$R$710</f>
        <v>30.326999999999998</v>
      </c>
      <c r="D28" s="45">
        <f>+'[1]CS-FC'!$R$711</f>
        <v>0.019</v>
      </c>
      <c r="E28" s="35">
        <f>+'[1]CS-FC'!$R$273</f>
        <v>69.166</v>
      </c>
      <c r="F28" s="45">
        <f>+'[1]CS-FC'!$R$388</f>
        <v>0</v>
      </c>
      <c r="G28" s="45">
        <v>0</v>
      </c>
      <c r="H28" s="45">
        <v>0</v>
      </c>
      <c r="I28" s="35">
        <f>+'[1]CS-FC'!$R$480</f>
        <v>12.838</v>
      </c>
      <c r="J28" s="35">
        <f>+'[1]CS-FC'!$R$546</f>
        <v>5.56</v>
      </c>
      <c r="K28" s="35">
        <f>+'[1]CS-FC'!$R$550</f>
        <v>28.324</v>
      </c>
      <c r="L28" s="35">
        <f>+'[1]CS-FC'!$R$553</f>
        <v>62.673</v>
      </c>
      <c r="M28" s="35">
        <f t="shared" si="5"/>
        <v>223.544</v>
      </c>
      <c r="O28" s="46">
        <f>+M28-'S24b'!Q28</f>
        <v>0</v>
      </c>
    </row>
    <row r="29" spans="1:15" ht="12">
      <c r="A29" s="37" t="s">
        <v>130</v>
      </c>
      <c r="B29" s="35">
        <f>+'[1]CS-FC'!$S$709</f>
        <v>14.831999999999997</v>
      </c>
      <c r="C29" s="35">
        <f>+'[1]CS-FC'!$S$710</f>
        <v>30.961999999999996</v>
      </c>
      <c r="D29" s="45">
        <f>+'[1]CS-FC'!$S$711</f>
        <v>0.019</v>
      </c>
      <c r="E29" s="35">
        <f>+'[1]CS-FC'!$S$273</f>
        <v>74.589</v>
      </c>
      <c r="F29" s="35">
        <f>+'[1]CS-FC'!$S$388</f>
        <v>0.973</v>
      </c>
      <c r="G29" s="45">
        <v>0</v>
      </c>
      <c r="H29" s="45">
        <v>0</v>
      </c>
      <c r="I29" s="35">
        <f>+'[1]CS-FC'!$S$480</f>
        <v>12.543</v>
      </c>
      <c r="J29" s="35">
        <f>+'[1]CS-FC'!$S$546</f>
        <v>5.56</v>
      </c>
      <c r="K29" s="35">
        <f>+'[1]CS-FC'!$S$550</f>
        <v>28.867</v>
      </c>
      <c r="L29" s="35">
        <f>+'[1]CS-FC'!$S$553</f>
        <v>62.673</v>
      </c>
      <c r="M29" s="35">
        <f t="shared" si="5"/>
        <v>231.01799999999997</v>
      </c>
      <c r="O29" s="46">
        <f>+M29-'S24b'!Q29</f>
        <v>0</v>
      </c>
    </row>
    <row r="30" spans="1:15" ht="12">
      <c r="A30" s="37" t="s">
        <v>131</v>
      </c>
      <c r="B30" s="35">
        <f>+'[1]CS-FC'!$T$709</f>
        <v>12.643</v>
      </c>
      <c r="C30" s="35">
        <f>+'[1]CS-FC'!$T$710</f>
        <v>30.508000000000003</v>
      </c>
      <c r="D30" s="45">
        <f>+'[1]CS-FC'!$T$711</f>
        <v>0.019</v>
      </c>
      <c r="E30" s="35">
        <f>+'[1]CS-FC'!$T$273</f>
        <v>74.106</v>
      </c>
      <c r="F30" s="35">
        <f>+'[1]CS-FC'!$T$388</f>
        <v>1.481</v>
      </c>
      <c r="G30" s="45">
        <v>0</v>
      </c>
      <c r="H30" s="45">
        <v>0</v>
      </c>
      <c r="I30" s="35">
        <f>+'[1]CS-FC'!$T$480</f>
        <v>12.412</v>
      </c>
      <c r="J30" s="35">
        <f>+'[1]CS-FC'!$T$546</f>
        <v>5.56</v>
      </c>
      <c r="K30" s="35">
        <f>+'[1]CS-FC'!$T$550</f>
        <v>31.3</v>
      </c>
      <c r="L30" s="35">
        <f>+'[1]CS-FC'!$T$553</f>
        <v>62.673</v>
      </c>
      <c r="M30" s="35">
        <f t="shared" si="5"/>
        <v>230.702</v>
      </c>
      <c r="O30" s="46">
        <f>+M30-'S24b'!Q30</f>
        <v>0</v>
      </c>
    </row>
    <row r="31" spans="1:15" ht="12">
      <c r="A31" s="37" t="s">
        <v>132</v>
      </c>
      <c r="B31" s="35">
        <f>+'[1]CS-FC'!$U$709</f>
        <v>12.568</v>
      </c>
      <c r="C31" s="35">
        <f>+'[1]CS-FC'!$U$710</f>
        <v>38.648</v>
      </c>
      <c r="D31" s="45">
        <f>+'[1]CS-FC'!$U$711</f>
        <v>0.02</v>
      </c>
      <c r="E31" s="35">
        <f>+'[1]CS-FC'!$U$273</f>
        <v>72.212</v>
      </c>
      <c r="F31" s="35">
        <f>+'[1]CS-FC'!$U$388</f>
        <v>2.065</v>
      </c>
      <c r="G31" s="45">
        <v>0</v>
      </c>
      <c r="H31" s="45">
        <v>0</v>
      </c>
      <c r="I31" s="35">
        <f>+'[1]CS-FC'!$U$480</f>
        <v>14.612</v>
      </c>
      <c r="J31" s="35">
        <f>+'[1]CS-FC'!$U$546</f>
        <v>5.56</v>
      </c>
      <c r="K31" s="35">
        <f>+'[1]CS-FC'!$U$550</f>
        <v>28.144</v>
      </c>
      <c r="L31" s="35">
        <f>+'[1]CS-FC'!$U$553</f>
        <v>62.673</v>
      </c>
      <c r="M31" s="35">
        <f t="shared" si="5"/>
        <v>236.502</v>
      </c>
      <c r="O31" s="46">
        <f>+M31-'S24b'!Q31</f>
        <v>0</v>
      </c>
    </row>
    <row r="32" spans="1:15" ht="12">
      <c r="A32" s="37" t="s">
        <v>133</v>
      </c>
      <c r="B32" s="35">
        <f>+'[1]CS-FC'!$V$709</f>
        <v>13.77</v>
      </c>
      <c r="C32" s="35">
        <f>+'[1]CS-FC'!$V$710</f>
        <v>33.501999999999995</v>
      </c>
      <c r="D32" s="45">
        <f>+'[1]CS-FC'!$V$711</f>
        <v>0.02</v>
      </c>
      <c r="E32" s="35">
        <f>+'[1]CS-FC'!$V$273</f>
        <v>75.251</v>
      </c>
      <c r="F32" s="35">
        <f>+'[1]CS-FC'!$V$388</f>
        <v>1.637</v>
      </c>
      <c r="G32" s="45">
        <v>0</v>
      </c>
      <c r="H32" s="45">
        <v>0</v>
      </c>
      <c r="I32" s="35">
        <f>+'[1]CS-FC'!$V$480</f>
        <v>17.436</v>
      </c>
      <c r="J32" s="35">
        <f>+'[1]CS-FC'!$V$546</f>
        <v>5.56</v>
      </c>
      <c r="K32" s="35">
        <f>+'[1]CS-FC'!$V$550</f>
        <v>25.94</v>
      </c>
      <c r="L32" s="35">
        <f>+'[1]CS-FC'!$V$553</f>
        <v>64.099</v>
      </c>
      <c r="M32" s="35">
        <f t="shared" si="5"/>
        <v>237.21500000000003</v>
      </c>
      <c r="O32" s="46">
        <f>+M32-'S24b'!Q32</f>
        <v>0</v>
      </c>
    </row>
    <row r="33" spans="1:15" ht="12">
      <c r="A33" s="37" t="s">
        <v>134</v>
      </c>
      <c r="B33" s="35">
        <f>+'[1]CS-FC'!$W$709</f>
        <v>14.58</v>
      </c>
      <c r="C33" s="35">
        <f>+'[1]CS-FC'!$W$710</f>
        <v>26.424</v>
      </c>
      <c r="D33" s="45">
        <f>+'[1]CS-FC'!$W$711</f>
        <v>0.02</v>
      </c>
      <c r="E33" s="35">
        <f>+'[1]CS-FC'!$W$273</f>
        <v>74.084</v>
      </c>
      <c r="F33" s="35">
        <f>+'[1]CS-FC'!$W$388</f>
        <v>1.107</v>
      </c>
      <c r="G33" s="45">
        <v>0</v>
      </c>
      <c r="H33" s="45">
        <v>0</v>
      </c>
      <c r="I33" s="35">
        <f>+'[1]CS-FC'!$W$480</f>
        <v>15.408</v>
      </c>
      <c r="J33" s="35">
        <f>+'[1]CS-FC'!$W$546</f>
        <v>5.56</v>
      </c>
      <c r="K33" s="35">
        <f>+'[1]CS-FC'!$W$550</f>
        <v>26.085</v>
      </c>
      <c r="L33" s="35">
        <f>+'[1]CS-FC'!$W$553</f>
        <v>64.099</v>
      </c>
      <c r="M33" s="35">
        <f t="shared" si="5"/>
        <v>227.36700000000002</v>
      </c>
      <c r="O33" s="46">
        <f>+M33-'S24b'!Q33</f>
        <v>0</v>
      </c>
    </row>
    <row r="34" spans="1:15" ht="12">
      <c r="A34" s="37" t="s">
        <v>135</v>
      </c>
      <c r="B34" s="35">
        <f>+'[1]CS-FC'!$X$709</f>
        <v>12.629000000000001</v>
      </c>
      <c r="C34" s="35">
        <f>+'[1]CS-FC'!$X$710</f>
        <v>40.532</v>
      </c>
      <c r="D34" s="45">
        <f>+'[1]CS-FC'!$X$711</f>
        <v>0.02</v>
      </c>
      <c r="E34" s="35">
        <f>+'[1]CS-FC'!$X$273</f>
        <v>74.98</v>
      </c>
      <c r="F34" s="45">
        <f>+'[1]CS-FC'!$X$388</f>
        <v>0.012</v>
      </c>
      <c r="G34" s="45">
        <v>0</v>
      </c>
      <c r="H34" s="45">
        <v>0</v>
      </c>
      <c r="I34" s="35">
        <f>+'[1]CS-FC'!$X$480</f>
        <v>13.324</v>
      </c>
      <c r="J34" s="35">
        <f>+'[1]CS-FC'!$X$546</f>
        <v>5.56</v>
      </c>
      <c r="K34" s="35">
        <f>+'[1]CS-FC'!$X$550</f>
        <v>28.601</v>
      </c>
      <c r="L34" s="35">
        <f>+'[1]CS-FC'!$X$553</f>
        <v>64.099</v>
      </c>
      <c r="M34" s="35">
        <f t="shared" si="5"/>
        <v>239.757</v>
      </c>
      <c r="O34" s="46">
        <f>+M34-'S24b'!Q34</f>
        <v>0</v>
      </c>
    </row>
    <row r="35" spans="1:15" ht="12">
      <c r="A35" s="37" t="s">
        <v>136</v>
      </c>
      <c r="B35" s="35">
        <f>+'[1]CS-FC'!$Y$709</f>
        <v>12.483</v>
      </c>
      <c r="C35" s="35">
        <f>+'[1]CS-FC'!$Y$710</f>
        <v>42.074</v>
      </c>
      <c r="D35" s="45">
        <f>+'[1]CS-FC'!$Y$711</f>
        <v>0.02</v>
      </c>
      <c r="E35" s="35">
        <f>+'[1]CS-FC'!$Y$273</f>
        <v>78.887</v>
      </c>
      <c r="F35" s="35">
        <f>+'[1]CS-FC'!$Y$388</f>
        <v>2.235</v>
      </c>
      <c r="G35" s="45">
        <v>0</v>
      </c>
      <c r="H35" s="45">
        <v>0</v>
      </c>
      <c r="I35" s="35">
        <f>+'[1]CS-FC'!$Y$480</f>
        <v>12.825</v>
      </c>
      <c r="J35" s="35">
        <f>+'[1]CS-FC'!$Y$546</f>
        <v>5.56</v>
      </c>
      <c r="K35" s="35">
        <f>+'[1]CS-FC'!$Y$550</f>
        <v>24.427</v>
      </c>
      <c r="L35" s="35">
        <f>+'[1]CS-FC'!$Y$553</f>
        <v>64.099</v>
      </c>
      <c r="M35" s="35">
        <f t="shared" si="5"/>
        <v>242.61</v>
      </c>
      <c r="O35" s="46">
        <f>+M35-'S24b'!Q35</f>
        <v>0</v>
      </c>
    </row>
    <row r="36" spans="1:15" ht="12">
      <c r="A36" s="37" t="s">
        <v>137</v>
      </c>
      <c r="B36" s="35">
        <f>+'[1]CS-FC'!$Z$709</f>
        <v>12.229</v>
      </c>
      <c r="C36" s="35">
        <f>+'[1]CS-FC'!$Z$710</f>
        <v>39.89</v>
      </c>
      <c r="D36" s="45">
        <f>+'[1]CS-FC'!$Z$711</f>
        <v>0.02</v>
      </c>
      <c r="E36" s="35">
        <f>+'[1]CS-FC'!$Z$273</f>
        <v>77.804</v>
      </c>
      <c r="F36" s="35">
        <f>+'[1]CS-FC'!$Z$388</f>
        <v>0.065</v>
      </c>
      <c r="G36" s="45">
        <v>0</v>
      </c>
      <c r="H36" s="45">
        <v>0</v>
      </c>
      <c r="I36" s="35">
        <f>+'[1]CS-FC'!$Z$480</f>
        <v>10.481</v>
      </c>
      <c r="J36" s="35">
        <f>+'[1]CS-FC'!$Z$546</f>
        <v>5.56</v>
      </c>
      <c r="K36" s="35">
        <f>+'[1]CS-FC'!$Z$550</f>
        <v>23.446</v>
      </c>
      <c r="L36" s="35">
        <f>+'[1]CS-FC'!$Z$553</f>
        <v>64.099</v>
      </c>
      <c r="M36" s="35">
        <f t="shared" si="5"/>
        <v>233.594</v>
      </c>
      <c r="O36" s="46">
        <f>+M36-'S24b'!Q36</f>
        <v>0</v>
      </c>
    </row>
    <row r="37" spans="1:15" ht="12">
      <c r="A37" s="37" t="s">
        <v>138</v>
      </c>
      <c r="B37" s="35">
        <f>+'[1]CS-FC'!$AA$709</f>
        <v>12.654</v>
      </c>
      <c r="C37" s="35">
        <f>+'[1]CS-FC'!$AA$710</f>
        <v>43.123</v>
      </c>
      <c r="D37" s="45">
        <f>+'[1]CS-FC'!$AA$711</f>
        <v>0.02</v>
      </c>
      <c r="E37" s="35">
        <f>+'[1]CS-FC'!$AA$273</f>
        <v>77.788</v>
      </c>
      <c r="F37" s="45">
        <f>+'[1]CS-FC'!$AA$388</f>
        <v>0</v>
      </c>
      <c r="G37" s="45">
        <v>0</v>
      </c>
      <c r="H37" s="45">
        <v>0</v>
      </c>
      <c r="I37" s="35">
        <f>+'[1]CS-FC'!$AA$480</f>
        <v>10.506</v>
      </c>
      <c r="J37" s="35">
        <f>+'[1]CS-FC'!$AA$546</f>
        <v>5.56</v>
      </c>
      <c r="K37" s="35">
        <f>+'[1]CS-FC'!$AA$550</f>
        <v>23.797</v>
      </c>
      <c r="L37" s="35">
        <f>+'[1]CS-FC'!$AA$553</f>
        <v>64.099</v>
      </c>
      <c r="M37" s="35">
        <f t="shared" si="5"/>
        <v>237.54700000000003</v>
      </c>
      <c r="O37" s="46">
        <f>+M37-'S24b'!Q37</f>
        <v>0</v>
      </c>
    </row>
    <row r="38" spans="1:13" ht="12">
      <c r="A38" s="36">
        <v>2004</v>
      </c>
      <c r="B38" s="35"/>
      <c r="C38" s="35"/>
      <c r="D38" s="35"/>
      <c r="E38" s="35"/>
      <c r="F38" s="35"/>
      <c r="G38" s="35"/>
      <c r="H38" s="35"/>
      <c r="I38" s="35"/>
      <c r="J38" s="35"/>
      <c r="K38" s="35"/>
      <c r="L38" s="35"/>
      <c r="M38" s="35"/>
    </row>
    <row r="39" spans="1:15" ht="12">
      <c r="A39" s="37" t="s">
        <v>127</v>
      </c>
      <c r="B39" s="35">
        <f>+'[1]CS-FC'!$AB$709</f>
        <v>9.39</v>
      </c>
      <c r="C39" s="35">
        <f>+'[1]CS-FC'!$AB$710</f>
        <v>44.896</v>
      </c>
      <c r="D39" s="45">
        <f>+'[1]CS-FC'!$AB$711</f>
        <v>0.02</v>
      </c>
      <c r="E39" s="35">
        <f>+'[1]CS-FC'!$AB$273</f>
        <v>75.759</v>
      </c>
      <c r="F39" s="45">
        <f>+'[1]CS-FC'!$AB$388</f>
        <v>0</v>
      </c>
      <c r="G39" s="45">
        <v>0</v>
      </c>
      <c r="H39" s="45">
        <v>0</v>
      </c>
      <c r="I39" s="35">
        <f>+'[1]CS-FC'!$AB$480</f>
        <v>10.699</v>
      </c>
      <c r="J39" s="35">
        <f>+'[1]CS-FC'!$AB$546</f>
        <v>5.56</v>
      </c>
      <c r="K39" s="35">
        <f>+'[1]CS-FC'!$AB$550</f>
        <v>24.281</v>
      </c>
      <c r="L39" s="35">
        <f>+'[1]CS-FC'!$AB$553</f>
        <v>64.099</v>
      </c>
      <c r="M39" s="35">
        <f aca="true" t="shared" si="6" ref="M39:M50">+B39+C39+D39+E39+F39+G39+I39+J39+K39+L39</f>
        <v>234.704</v>
      </c>
      <c r="O39" s="46">
        <f>+M39-'S24b'!Q39</f>
        <v>0</v>
      </c>
    </row>
    <row r="40" spans="1:15" ht="12">
      <c r="A40" s="37" t="s">
        <v>128</v>
      </c>
      <c r="B40" s="35">
        <f>+'[1]CS-FC'!$AC$709</f>
        <v>8.931000000000001</v>
      </c>
      <c r="C40" s="35">
        <f>+'[1]CS-FC'!$AC$710</f>
        <v>45.505</v>
      </c>
      <c r="D40" s="45">
        <f>+'[1]CS-FC'!$AC$711</f>
        <v>0.02</v>
      </c>
      <c r="E40" s="35">
        <f>+'[1]CS-FC'!$AC$273</f>
        <v>75.796</v>
      </c>
      <c r="F40" s="45">
        <f>+'[1]CS-FC'!$AC$388</f>
        <v>0</v>
      </c>
      <c r="G40" s="45">
        <v>0</v>
      </c>
      <c r="H40" s="45">
        <v>0</v>
      </c>
      <c r="I40" s="35">
        <f>+'[1]CS-FC'!$AC$480</f>
        <v>13.868</v>
      </c>
      <c r="J40" s="35">
        <f>+'[1]CS-FC'!$AC$546</f>
        <v>5.56</v>
      </c>
      <c r="K40" s="35">
        <f>+'[1]CS-FC'!$AC$550</f>
        <v>62.756</v>
      </c>
      <c r="L40" s="35">
        <f>+'[1]CS-FC'!$AC$553</f>
        <v>46.178</v>
      </c>
      <c r="M40" s="35">
        <f t="shared" si="6"/>
        <v>258.61400000000003</v>
      </c>
      <c r="O40" s="46">
        <f>+M40-'S24b'!Q40</f>
        <v>0</v>
      </c>
    </row>
    <row r="41" spans="1:15" ht="12">
      <c r="A41" s="37" t="s">
        <v>129</v>
      </c>
      <c r="B41" s="35">
        <f>+'[1]CS-FC'!$AD$709</f>
        <v>9.36</v>
      </c>
      <c r="C41" s="35">
        <f>+'[1]CS-FC'!$AD$710</f>
        <v>44.915</v>
      </c>
      <c r="D41" s="45">
        <f>+'[1]CS-FC'!$AD$711</f>
        <v>0</v>
      </c>
      <c r="E41" s="35">
        <f>+'[1]CS-FC'!$AD$273</f>
        <v>76.364</v>
      </c>
      <c r="F41" s="45">
        <f>+'[1]CS-FC'!$AD$388</f>
        <v>0</v>
      </c>
      <c r="G41" s="45">
        <v>0</v>
      </c>
      <c r="H41" s="45">
        <v>0</v>
      </c>
      <c r="I41" s="35">
        <f>+'[1]CS-FC'!$AD$480</f>
        <v>15.638</v>
      </c>
      <c r="J41" s="35">
        <f>+'[1]CS-FC'!$AD$546</f>
        <v>5.56</v>
      </c>
      <c r="K41" s="35">
        <f>+'[1]CS-FC'!$AD$550</f>
        <v>63.059</v>
      </c>
      <c r="L41" s="35">
        <f>+'[1]CS-FC'!$AD$553</f>
        <v>46.178</v>
      </c>
      <c r="M41" s="35">
        <f t="shared" si="6"/>
        <v>261.074</v>
      </c>
      <c r="O41" s="46">
        <f>+M41-'S24b'!Q41</f>
        <v>0</v>
      </c>
    </row>
    <row r="42" spans="1:15" ht="12">
      <c r="A42" s="37" t="s">
        <v>130</v>
      </c>
      <c r="B42" s="35">
        <f>+'[1]CS-FC'!$AE$709</f>
        <v>7.871</v>
      </c>
      <c r="C42" s="35">
        <f>+'[1]CS-FC'!$AE$710</f>
        <v>43.346000000000004</v>
      </c>
      <c r="D42" s="45">
        <f>+'[1]CS-FC'!$AE$711</f>
        <v>0</v>
      </c>
      <c r="E42" s="35">
        <f>+'[1]CS-FC'!$AE$273</f>
        <v>75.601</v>
      </c>
      <c r="F42" s="45">
        <f>+'[1]CS-FC'!$AE$388</f>
        <v>0</v>
      </c>
      <c r="G42" s="45">
        <v>0</v>
      </c>
      <c r="H42" s="45">
        <v>0</v>
      </c>
      <c r="I42" s="35">
        <f>+'[1]CS-FC'!$AE$480</f>
        <v>11.392</v>
      </c>
      <c r="J42" s="35">
        <f>+'[1]CS-FC'!$AE$546</f>
        <v>5.56</v>
      </c>
      <c r="K42" s="35">
        <f>+'[1]CS-FC'!$AE$550</f>
        <v>63.65</v>
      </c>
      <c r="L42" s="35">
        <f>+'[1]CS-FC'!$AE$553</f>
        <v>46.178</v>
      </c>
      <c r="M42" s="35">
        <f t="shared" si="6"/>
        <v>253.598</v>
      </c>
      <c r="O42" s="46">
        <f>+M42-'S24b'!Q42</f>
        <v>0</v>
      </c>
    </row>
    <row r="43" spans="1:15" ht="12">
      <c r="A43" s="37" t="s">
        <v>131</v>
      </c>
      <c r="B43" s="35">
        <f>+'[1]CS-FC'!$AF$709</f>
        <v>9.004</v>
      </c>
      <c r="C43" s="35">
        <f>+'[1]CS-FC'!$AF$710</f>
        <v>41.629999999999995</v>
      </c>
      <c r="D43" s="45">
        <f>+'[1]CS-FC'!$AF$711</f>
        <v>0</v>
      </c>
      <c r="E43" s="35">
        <f>+'[1]CS-FC'!$AF$273</f>
        <v>75.549</v>
      </c>
      <c r="F43" s="45">
        <f>+'[1]CS-FC'!$AF$388</f>
        <v>0</v>
      </c>
      <c r="G43" s="45">
        <v>0</v>
      </c>
      <c r="H43" s="45">
        <v>0</v>
      </c>
      <c r="I43" s="35">
        <f>+'[1]CS-FC'!$AF$480</f>
        <v>12.265</v>
      </c>
      <c r="J43" s="35">
        <f>+'[1]CS-FC'!$AF$546</f>
        <v>5.56</v>
      </c>
      <c r="K43" s="35">
        <f>+'[1]CS-FC'!$AF$550</f>
        <v>65.848</v>
      </c>
      <c r="L43" s="35">
        <f>+'[1]CS-FC'!$AF$553</f>
        <v>47.14</v>
      </c>
      <c r="M43" s="35">
        <f t="shared" si="6"/>
        <v>256.996</v>
      </c>
      <c r="O43" s="46">
        <f>+M43-'S24b'!Q43</f>
        <v>0</v>
      </c>
    </row>
    <row r="44" spans="1:15" ht="12">
      <c r="A44" s="37" t="s">
        <v>132</v>
      </c>
      <c r="B44" s="35">
        <f>+'[1]CS-FC'!$AG$709</f>
        <v>9.004</v>
      </c>
      <c r="C44" s="35">
        <f>+'[1]CS-FC'!$AG$710</f>
        <v>41.629999999999995</v>
      </c>
      <c r="D44" s="45">
        <f>+'[1]CS-FC'!$AG$711</f>
        <v>0</v>
      </c>
      <c r="E44" s="35">
        <f>+'[1]CS-FC'!$AG$273</f>
        <v>75.549</v>
      </c>
      <c r="F44" s="45">
        <f>+'[1]CS-FC'!$AG$388</f>
        <v>0</v>
      </c>
      <c r="G44" s="45">
        <v>0</v>
      </c>
      <c r="H44" s="45">
        <v>0</v>
      </c>
      <c r="I44" s="35">
        <f>+'[1]CS-FC'!$AG$480</f>
        <v>12.265</v>
      </c>
      <c r="J44" s="35">
        <f>+'[1]CS-FC'!$AG$546</f>
        <v>5.56</v>
      </c>
      <c r="K44" s="35">
        <f>+'[1]CS-FC'!$AG$550</f>
        <v>65.848</v>
      </c>
      <c r="L44" s="35">
        <f>+'[1]CS-FC'!$AG$553</f>
        <v>47.14</v>
      </c>
      <c r="M44" s="35">
        <f t="shared" si="6"/>
        <v>256.996</v>
      </c>
      <c r="O44" s="46">
        <f>+M44-'S24b'!Q44</f>
        <v>0</v>
      </c>
    </row>
    <row r="45" spans="1:15" ht="12">
      <c r="A45" s="37" t="s">
        <v>133</v>
      </c>
      <c r="B45" s="35">
        <f>+'[1]CS-FC'!$AH$709</f>
        <v>9.52</v>
      </c>
      <c r="C45" s="35">
        <f>+'[1]CS-FC'!$AH$710</f>
        <v>37.367</v>
      </c>
      <c r="D45" s="45">
        <f>+'[1]CS-FC'!$AH$711</f>
        <v>0</v>
      </c>
      <c r="E45" s="35">
        <f>+'[1]CS-FC'!$AH$273</f>
        <v>76.143</v>
      </c>
      <c r="F45" s="45">
        <f>+'[1]CS-FC'!$AH$388</f>
        <v>0</v>
      </c>
      <c r="G45" s="45">
        <v>0</v>
      </c>
      <c r="H45" s="45">
        <v>0</v>
      </c>
      <c r="I45" s="35">
        <f>+'[1]CS-FC'!$AH$480</f>
        <v>14.983</v>
      </c>
      <c r="J45" s="35">
        <f>+'[1]CS-FC'!$AH$546</f>
        <v>5.56</v>
      </c>
      <c r="K45" s="35">
        <f>+'[1]CS-FC'!$AH$550</f>
        <v>68.882</v>
      </c>
      <c r="L45" s="35">
        <f>+'[1]CS-FC'!$AH$553</f>
        <v>47.14</v>
      </c>
      <c r="M45" s="35">
        <f t="shared" si="6"/>
        <v>259.595</v>
      </c>
      <c r="O45" s="46">
        <f>+M45-'S24b'!Q45</f>
        <v>0</v>
      </c>
    </row>
    <row r="46" spans="1:15" ht="12">
      <c r="A46" s="37" t="s">
        <v>134</v>
      </c>
      <c r="B46" s="35">
        <f>+'[1]CS-FC'!$AI$709</f>
        <v>7.351</v>
      </c>
      <c r="C46" s="35">
        <f>+'[1]CS-FC'!$AI$710</f>
        <v>45.463</v>
      </c>
      <c r="D46" s="45">
        <f>+'[1]CS-FC'!$AI$711</f>
        <v>0</v>
      </c>
      <c r="E46" s="35">
        <f>+'[1]CS-FC'!$AI$273</f>
        <v>79.776</v>
      </c>
      <c r="F46" s="45">
        <f>+'[1]CS-FC'!$AI$388</f>
        <v>0</v>
      </c>
      <c r="G46" s="45">
        <v>0</v>
      </c>
      <c r="H46" s="45">
        <v>0</v>
      </c>
      <c r="I46" s="35">
        <f>+'[1]CS-FC'!$AI$480</f>
        <v>9.132</v>
      </c>
      <c r="J46" s="35">
        <f>+'[1]CS-FC'!$AI$546</f>
        <v>5.56</v>
      </c>
      <c r="K46" s="35">
        <f>+'[1]CS-FC'!$AI$550</f>
        <v>69.595</v>
      </c>
      <c r="L46" s="35">
        <f>+'[1]CS-FC'!$AI$553</f>
        <v>47.14</v>
      </c>
      <c r="M46" s="35">
        <f t="shared" si="6"/>
        <v>264.017</v>
      </c>
      <c r="O46" s="46">
        <f>+M46-'S24b'!Q46</f>
        <v>0</v>
      </c>
    </row>
    <row r="47" spans="1:15" ht="12">
      <c r="A47" s="37" t="s">
        <v>135</v>
      </c>
      <c r="B47" s="35">
        <f>+'[1]CS-FC'!$AJ$709</f>
        <v>10.376999999999999</v>
      </c>
      <c r="C47" s="35">
        <f>+'[1]CS-FC'!$AJ$710</f>
        <v>35.497</v>
      </c>
      <c r="D47" s="45">
        <f>+'[1]CS-FC'!$AJ$711</f>
        <v>0</v>
      </c>
      <c r="E47" s="35">
        <f>+'[1]CS-FC'!$AJ$273</f>
        <v>74.303</v>
      </c>
      <c r="F47" s="45">
        <f>+'[1]CS-FC'!$AJ$388</f>
        <v>0</v>
      </c>
      <c r="G47" s="45">
        <v>0</v>
      </c>
      <c r="H47" s="45">
        <v>0</v>
      </c>
      <c r="I47" s="35">
        <f>+'[1]CS-FC'!$AJ$480</f>
        <v>9.111</v>
      </c>
      <c r="J47" s="35">
        <f>+'[1]CS-FC'!$AJ$546</f>
        <v>5.56</v>
      </c>
      <c r="K47" s="35">
        <f>+'[1]CS-FC'!$AJ$550</f>
        <v>70.387</v>
      </c>
      <c r="L47" s="35">
        <f>+'[1]CS-FC'!$AJ$553</f>
        <v>47.14</v>
      </c>
      <c r="M47" s="35">
        <f t="shared" si="6"/>
        <v>252.375</v>
      </c>
      <c r="O47" s="46">
        <f>+M47-'S24b'!Q47</f>
        <v>0</v>
      </c>
    </row>
    <row r="48" spans="1:15" ht="12">
      <c r="A48" s="37" t="s">
        <v>136</v>
      </c>
      <c r="B48" s="35">
        <f>+'[1]CS-FC'!$AK$709</f>
        <v>10.530000000000001</v>
      </c>
      <c r="C48" s="35">
        <f>+'[1]CS-FC'!$AK$710</f>
        <v>32.756</v>
      </c>
      <c r="D48" s="45">
        <f>+'[1]CS-FC'!$AK$711</f>
        <v>0</v>
      </c>
      <c r="E48" s="35">
        <f>+'[1]CS-FC'!$AK$273</f>
        <v>75.228</v>
      </c>
      <c r="F48" s="45">
        <f>+'[1]CS-FC'!$AK$388</f>
        <v>0</v>
      </c>
      <c r="G48" s="45">
        <v>0</v>
      </c>
      <c r="H48" s="45">
        <v>0</v>
      </c>
      <c r="I48" s="35">
        <f>+'[1]CS-FC'!$AK$480</f>
        <v>8.812</v>
      </c>
      <c r="J48" s="35">
        <f>+'[1]CS-FC'!$AK$546</f>
        <v>5.56</v>
      </c>
      <c r="K48" s="35">
        <f>+'[1]CS-FC'!$AK$550</f>
        <v>70.929</v>
      </c>
      <c r="L48" s="35">
        <f>+'[1]CS-FC'!$AK$553</f>
        <v>47.14</v>
      </c>
      <c r="M48" s="35">
        <f t="shared" si="6"/>
        <v>250.95499999999998</v>
      </c>
      <c r="O48" s="46">
        <f>+M48-'S24b'!Q48</f>
        <v>0</v>
      </c>
    </row>
    <row r="49" spans="1:15" ht="12">
      <c r="A49" s="37" t="s">
        <v>137</v>
      </c>
      <c r="B49" s="35">
        <f>+'[1]CS-FC'!$AL$709</f>
        <v>10.661</v>
      </c>
      <c r="C49" s="35">
        <f>+'[1]CS-FC'!$AL$710</f>
        <v>26.164</v>
      </c>
      <c r="D49" s="45">
        <f>+'[1]CS-FC'!$AL$711</f>
        <v>0</v>
      </c>
      <c r="E49" s="35">
        <f>+'[1]CS-FC'!$AL$273</f>
        <v>77.72</v>
      </c>
      <c r="F49" s="45">
        <f>+'[1]CS-FC'!$AL$388</f>
        <v>0</v>
      </c>
      <c r="G49" s="45">
        <v>0</v>
      </c>
      <c r="H49" s="45">
        <v>0</v>
      </c>
      <c r="I49" s="35">
        <f>+'[1]CS-FC'!$AL$480</f>
        <v>8.525</v>
      </c>
      <c r="J49" s="35">
        <f>+'[1]CS-FC'!$AL$546</f>
        <v>5.56</v>
      </c>
      <c r="K49" s="35">
        <f>+'[1]CS-FC'!$AL$550</f>
        <v>71.317</v>
      </c>
      <c r="L49" s="35">
        <f>+'[1]CS-FC'!$AL$553</f>
        <v>47.14</v>
      </c>
      <c r="M49" s="35">
        <f t="shared" si="6"/>
        <v>247.087</v>
      </c>
      <c r="O49" s="46">
        <f>+M49-'S24b'!Q49</f>
        <v>0</v>
      </c>
    </row>
    <row r="50" spans="1:15" ht="12">
      <c r="A50" s="37" t="s">
        <v>138</v>
      </c>
      <c r="B50" s="35">
        <f>+'[1]CS-FC'!$AM$709</f>
        <v>10.187999999999999</v>
      </c>
      <c r="C50" s="35">
        <f>+'[1]CS-FC'!$AM$710</f>
        <v>25.295</v>
      </c>
      <c r="D50" s="35">
        <f>+'[1]CS-FC'!$AM$711</f>
        <v>1</v>
      </c>
      <c r="E50" s="35">
        <f>+'[1]CS-FC'!$AM$273</f>
        <v>88.735</v>
      </c>
      <c r="F50" s="45">
        <f>+'[1]CS-FC'!$AM$388</f>
        <v>0</v>
      </c>
      <c r="G50" s="45">
        <v>0</v>
      </c>
      <c r="H50" s="45">
        <v>0</v>
      </c>
      <c r="I50" s="35">
        <f>+'[1]CS-FC'!$AM$480</f>
        <v>9.472</v>
      </c>
      <c r="J50" s="35">
        <f>+'[1]CS-FC'!$AM$546</f>
        <v>5.56</v>
      </c>
      <c r="K50" s="35">
        <f>+'[1]CS-FC'!$AM$550</f>
        <v>71.33</v>
      </c>
      <c r="L50" s="35">
        <f>+'[1]CS-FC'!$AM$553</f>
        <v>47.14</v>
      </c>
      <c r="M50" s="35">
        <f t="shared" si="6"/>
        <v>258.71999999999997</v>
      </c>
      <c r="O50" s="46">
        <f>+M50-'S24b'!Q50</f>
        <v>0</v>
      </c>
    </row>
    <row r="51" spans="1:13" ht="12">
      <c r="A51" s="36">
        <v>2005</v>
      </c>
      <c r="B51" s="35"/>
      <c r="C51" s="35"/>
      <c r="D51" s="35"/>
      <c r="E51" s="35"/>
      <c r="F51" s="35"/>
      <c r="G51" s="35"/>
      <c r="H51" s="35"/>
      <c r="I51" s="35"/>
      <c r="J51" s="35"/>
      <c r="K51" s="35"/>
      <c r="L51" s="35"/>
      <c r="M51" s="35"/>
    </row>
    <row r="52" spans="1:15" ht="12">
      <c r="A52" s="37" t="s">
        <v>127</v>
      </c>
      <c r="B52" s="35">
        <f>+'[1]CS-FC'!$AN$709</f>
        <v>7.146</v>
      </c>
      <c r="C52" s="35">
        <f>+'[1]CS-FC'!$AN$710</f>
        <v>21.18</v>
      </c>
      <c r="D52" s="35">
        <f>+'[1]CS-FC'!$AN$711</f>
        <v>1</v>
      </c>
      <c r="E52" s="35">
        <f>+'[1]CS-FC'!$AN$273</f>
        <v>91.23</v>
      </c>
      <c r="F52" s="45">
        <f>+'[1]CS-FC'!$AN$388</f>
        <v>0</v>
      </c>
      <c r="G52" s="45">
        <v>0</v>
      </c>
      <c r="H52" s="45">
        <v>0</v>
      </c>
      <c r="I52" s="35">
        <f>+'[1]CS-FC'!$AN$480</f>
        <v>10.509</v>
      </c>
      <c r="J52" s="35">
        <f>+'[1]CS-FC'!$AN$546</f>
        <v>5.56</v>
      </c>
      <c r="K52" s="35">
        <f>+'[1]CS-FC'!$AN$550</f>
        <v>81.043</v>
      </c>
      <c r="L52" s="35">
        <f>+'[1]CS-FC'!$AN$553</f>
        <v>52.727</v>
      </c>
      <c r="M52" s="35">
        <f aca="true" t="shared" si="7" ref="M52:M63">+B52+C52+D52+E52+F52+G52+I52+J52+K52+L52</f>
        <v>270.395</v>
      </c>
      <c r="O52" s="46">
        <f>+M52-'S24b'!Q52</f>
        <v>0</v>
      </c>
    </row>
    <row r="53" spans="1:15" ht="12">
      <c r="A53" s="37" t="s">
        <v>128</v>
      </c>
      <c r="B53" s="35">
        <f>+'[1]CS-FC'!$AO$709</f>
        <v>6.743</v>
      </c>
      <c r="C53" s="35">
        <f>+'[1]CS-FC'!$AO$710</f>
        <v>15.376000000000001</v>
      </c>
      <c r="D53" s="35">
        <f>+'[1]CS-FC'!$AO$711</f>
        <v>1.25</v>
      </c>
      <c r="E53" s="35">
        <f>+'[1]CS-FC'!$AO$273</f>
        <v>89.42</v>
      </c>
      <c r="F53" s="45">
        <f>+'[1]CS-FC'!$AO$388</f>
        <v>0</v>
      </c>
      <c r="G53" s="45">
        <v>0</v>
      </c>
      <c r="H53" s="45">
        <v>0</v>
      </c>
      <c r="I53" s="35">
        <f>+'[1]CS-FC'!$AO$480</f>
        <v>10.783</v>
      </c>
      <c r="J53" s="35">
        <f>+'[1]CS-FC'!$AO$546</f>
        <v>5.56</v>
      </c>
      <c r="K53" s="35">
        <f>+'[1]CS-FC'!$AO$550</f>
        <v>81.791</v>
      </c>
      <c r="L53" s="35">
        <f>+'[1]CS-FC'!$AO$553</f>
        <v>52.727</v>
      </c>
      <c r="M53" s="35">
        <f t="shared" si="7"/>
        <v>263.65</v>
      </c>
      <c r="O53" s="46">
        <f>+M53-'S24b'!Q53</f>
        <v>0</v>
      </c>
    </row>
    <row r="54" spans="1:15" ht="12">
      <c r="A54" s="37" t="s">
        <v>129</v>
      </c>
      <c r="B54" s="35">
        <f>+'[1]CS-FC'!$AP$709</f>
        <v>7.561999999999999</v>
      </c>
      <c r="C54" s="35">
        <f>+'[1]CS-FC'!$AP$710</f>
        <v>16.692</v>
      </c>
      <c r="D54" s="35">
        <f>+'[1]CS-FC'!$AP$711</f>
        <v>1.255</v>
      </c>
      <c r="E54" s="35">
        <f>+'[1]CS-FC'!$AP$273</f>
        <v>85.942</v>
      </c>
      <c r="F54" s="45">
        <f>+'[1]CS-FC'!$AP$388</f>
        <v>0</v>
      </c>
      <c r="G54" s="45">
        <v>0</v>
      </c>
      <c r="H54" s="45">
        <v>0</v>
      </c>
      <c r="I54" s="35">
        <f>+'[1]CS-FC'!$AP$480</f>
        <v>10.675</v>
      </c>
      <c r="J54" s="35">
        <f>+'[1]CS-FC'!$AP$546</f>
        <v>5.56</v>
      </c>
      <c r="K54" s="35">
        <f>+'[1]CS-FC'!$AP$550</f>
        <v>82.515</v>
      </c>
      <c r="L54" s="35">
        <f>+'[1]CS-FC'!$AP$553</f>
        <v>52.727</v>
      </c>
      <c r="M54" s="35">
        <f t="shared" si="7"/>
        <v>262.928</v>
      </c>
      <c r="O54" s="46">
        <f>+M54-'S24b'!Q54</f>
        <v>0</v>
      </c>
    </row>
    <row r="55" spans="1:15" ht="12">
      <c r="A55" s="37" t="s">
        <v>130</v>
      </c>
      <c r="B55" s="35">
        <f>+'[1]CS-FC'!$AQ$709</f>
        <v>5.9110000000000005</v>
      </c>
      <c r="C55" s="35">
        <f>+'[1]CS-FC'!$AQ$710</f>
        <v>18.294</v>
      </c>
      <c r="D55" s="35">
        <f>+'[1]CS-FC'!$AQ$711</f>
        <v>1.255</v>
      </c>
      <c r="E55" s="35">
        <f>+'[1]CS-FC'!$AQ$273</f>
        <v>84.696</v>
      </c>
      <c r="F55" s="45">
        <f>+'[1]CS-FC'!$AQ$388</f>
        <v>0</v>
      </c>
      <c r="G55" s="45">
        <v>0</v>
      </c>
      <c r="H55" s="45">
        <v>0</v>
      </c>
      <c r="I55" s="35">
        <f>+'[1]CS-FC'!$AQ$480</f>
        <v>11.128</v>
      </c>
      <c r="J55" s="35">
        <f>+'[1]CS-FC'!$AQ$546</f>
        <v>5.56</v>
      </c>
      <c r="K55" s="35">
        <f>+'[1]CS-FC'!$AQ$550</f>
        <v>82.889</v>
      </c>
      <c r="L55" s="35">
        <f>+'[1]CS-FC'!$AQ$553</f>
        <v>52.727</v>
      </c>
      <c r="M55" s="35">
        <f t="shared" si="7"/>
        <v>262.46</v>
      </c>
      <c r="O55" s="46">
        <f>+M55-'S24b'!Q55</f>
        <v>0</v>
      </c>
    </row>
    <row r="56" spans="1:15" ht="12">
      <c r="A56" s="37" t="s">
        <v>131</v>
      </c>
      <c r="B56" s="35">
        <f>+'[1]CS-FC'!$AR$709</f>
        <v>9.281</v>
      </c>
      <c r="C56" s="35">
        <f>+'[1]CS-FC'!$AR$710</f>
        <v>15.380999999999998</v>
      </c>
      <c r="D56" s="35">
        <f>+'[1]CS-FC'!$AR$711</f>
        <v>1.257</v>
      </c>
      <c r="E56" s="35">
        <f>+'[1]CS-FC'!$AR$273</f>
        <v>92.208</v>
      </c>
      <c r="F56" s="45">
        <f>+'[1]CS-FC'!$AR$388</f>
        <v>0</v>
      </c>
      <c r="G56" s="45">
        <v>0</v>
      </c>
      <c r="H56" s="45">
        <v>0</v>
      </c>
      <c r="I56" s="35">
        <f>+'[1]CS-FC'!$AR$480</f>
        <v>9.965</v>
      </c>
      <c r="J56" s="35">
        <f>+'[1]CS-FC'!$AR$546</f>
        <v>5.56</v>
      </c>
      <c r="K56" s="35">
        <f>+'[1]CS-FC'!$AR$550</f>
        <v>83.646</v>
      </c>
      <c r="L56" s="35">
        <f>+'[1]CS-FC'!$AR$553</f>
        <v>52.727</v>
      </c>
      <c r="M56" s="35">
        <f t="shared" si="7"/>
        <v>270.025</v>
      </c>
      <c r="O56" s="46">
        <f>+M56-'S24b'!Q56</f>
        <v>0</v>
      </c>
    </row>
    <row r="57" spans="1:15" ht="12">
      <c r="A57" s="37" t="s">
        <v>132</v>
      </c>
      <c r="B57" s="35">
        <f>+'[1]CS-FC'!$AS$709</f>
        <v>9.403</v>
      </c>
      <c r="C57" s="35">
        <f>+'[1]CS-FC'!$AS$710</f>
        <v>15.995</v>
      </c>
      <c r="D57" s="35">
        <f>+'[1]CS-FC'!$AS$711</f>
        <v>1.263</v>
      </c>
      <c r="E57" s="35">
        <f>+'[1]CS-FC'!$AS$273</f>
        <v>90.509</v>
      </c>
      <c r="F57" s="45">
        <f>+'[1]CS-FC'!$AS$388</f>
        <v>0</v>
      </c>
      <c r="G57" s="45">
        <v>0</v>
      </c>
      <c r="H57" s="45">
        <v>0</v>
      </c>
      <c r="I57" s="35">
        <f>+'[1]CS-FC'!$AS$480</f>
        <v>10.67</v>
      </c>
      <c r="J57" s="35">
        <f>+'[1]CS-FC'!$AS$546</f>
        <v>5.56</v>
      </c>
      <c r="K57" s="35">
        <f>+'[1]CS-FC'!$AS$550</f>
        <v>83.851</v>
      </c>
      <c r="L57" s="35">
        <f>+'[1]CS-FC'!$AS$553</f>
        <v>52.727</v>
      </c>
      <c r="M57" s="35">
        <f t="shared" si="7"/>
        <v>269.978</v>
      </c>
      <c r="O57" s="46">
        <f>+M57-'S24b'!Q57</f>
        <v>0</v>
      </c>
    </row>
    <row r="58" spans="1:15" ht="12">
      <c r="A58" s="37" t="s">
        <v>133</v>
      </c>
      <c r="B58" s="35">
        <f>+'[1]CS-FC'!$AT$709</f>
        <v>15.203</v>
      </c>
      <c r="C58" s="35">
        <f>+'[1]CS-FC'!$AT$710</f>
        <v>11.466</v>
      </c>
      <c r="D58" s="35">
        <f>+'[1]CS-FC'!$AT$711</f>
        <v>1.514</v>
      </c>
      <c r="E58" s="35">
        <f>+'[1]CS-FC'!$AT$273</f>
        <v>88.787</v>
      </c>
      <c r="F58" s="35">
        <f>+'[1]CS-FC'!$AT$388</f>
        <v>0.553</v>
      </c>
      <c r="G58" s="45">
        <v>0</v>
      </c>
      <c r="H58" s="45">
        <v>0</v>
      </c>
      <c r="I58" s="35">
        <f>+'[1]CS-FC'!$AT$480</f>
        <v>11.275</v>
      </c>
      <c r="J58" s="35">
        <f>+'[1]CS-FC'!$AT$546</f>
        <v>5.56</v>
      </c>
      <c r="K58" s="35">
        <f>+'[1]CS-FC'!$AT$550</f>
        <v>90.23</v>
      </c>
      <c r="L58" s="35">
        <f>+'[1]CS-FC'!$AT$553</f>
        <v>52.727</v>
      </c>
      <c r="M58" s="35">
        <f t="shared" si="7"/>
        <v>277.315</v>
      </c>
      <c r="O58" s="46">
        <f>+M58-'S24b'!Q58</f>
        <v>0</v>
      </c>
    </row>
    <row r="59" spans="1:15" ht="12">
      <c r="A59" s="37" t="s">
        <v>134</v>
      </c>
      <c r="B59" s="35">
        <f>+'[1]CS-FC'!$AU$709</f>
        <v>12.713000000000001</v>
      </c>
      <c r="C59" s="35">
        <f>+'[1]CS-FC'!$AU$710</f>
        <v>23.414</v>
      </c>
      <c r="D59" s="35">
        <f>+'[1]CS-FC'!$AU$711</f>
        <v>1.765</v>
      </c>
      <c r="E59" s="35">
        <f>+'[1]CS-FC'!$AU$273</f>
        <v>92.823</v>
      </c>
      <c r="F59" s="35">
        <f>+'[1]CS-FC'!$AU$388</f>
        <v>1.274</v>
      </c>
      <c r="G59" s="45">
        <v>0</v>
      </c>
      <c r="H59" s="45">
        <v>0</v>
      </c>
      <c r="I59" s="35">
        <f>+'[1]CS-FC'!$AU$480</f>
        <v>12.021</v>
      </c>
      <c r="J59" s="35">
        <f>+'[1]CS-FC'!$AU$546</f>
        <v>5.56</v>
      </c>
      <c r="K59" s="35">
        <f>+'[1]CS-FC'!$AU$550</f>
        <v>178.223</v>
      </c>
      <c r="L59" s="35">
        <f>+'[1]CS-FC'!$AU$553</f>
        <v>55.769</v>
      </c>
      <c r="M59" s="35">
        <f t="shared" si="7"/>
        <v>383.562</v>
      </c>
      <c r="O59" s="46">
        <f>+M59-'S24b'!Q59</f>
        <v>0</v>
      </c>
    </row>
    <row r="60" spans="1:15" ht="12">
      <c r="A60" s="37" t="s">
        <v>135</v>
      </c>
      <c r="B60" s="35">
        <f>+'[1]CS-FC'!$AV$709</f>
        <v>12.195</v>
      </c>
      <c r="C60" s="35">
        <f>+'[1]CS-FC'!$AV$710</f>
        <v>27.693</v>
      </c>
      <c r="D60" s="35">
        <f>+'[1]CS-FC'!$AV$711</f>
        <v>1.769</v>
      </c>
      <c r="E60" s="35">
        <f>+'[1]CS-FC'!$AV$273</f>
        <v>110.373</v>
      </c>
      <c r="F60" s="35">
        <f>+'[1]CS-FC'!$AV$388</f>
        <v>1.828</v>
      </c>
      <c r="G60" s="45">
        <v>0</v>
      </c>
      <c r="H60" s="45">
        <v>0</v>
      </c>
      <c r="I60" s="35">
        <f>+'[1]CS-FC'!$AV$480</f>
        <v>12.289</v>
      </c>
      <c r="J60" s="35">
        <f>+'[1]CS-FC'!$AV$546</f>
        <v>5.56</v>
      </c>
      <c r="K60" s="35">
        <f>+'[1]CS-FC'!$AV$550</f>
        <v>178.633</v>
      </c>
      <c r="L60" s="35">
        <f>+'[1]CS-FC'!$AV$553</f>
        <v>55.769</v>
      </c>
      <c r="M60" s="35">
        <f t="shared" si="7"/>
        <v>406.10900000000004</v>
      </c>
      <c r="O60" s="46">
        <f>+M60-'S24b'!Q60</f>
        <v>0</v>
      </c>
    </row>
    <row r="61" spans="1:15" ht="12">
      <c r="A61" s="37" t="s">
        <v>136</v>
      </c>
      <c r="B61" s="35">
        <f>+'[1]CS-FC'!$AW$709</f>
        <v>15.644000000000002</v>
      </c>
      <c r="C61" s="35">
        <f>+'[1]CS-FC'!$AW$710</f>
        <v>24.635</v>
      </c>
      <c r="D61" s="35">
        <f>+'[1]CS-FC'!$AW$711</f>
        <v>1.773</v>
      </c>
      <c r="E61" s="35">
        <f>+'[1]CS-FC'!$AW$273</f>
        <v>105.815</v>
      </c>
      <c r="F61" s="35">
        <f>+'[1]CS-FC'!$AW$388</f>
        <v>2.836</v>
      </c>
      <c r="G61" s="45">
        <v>0</v>
      </c>
      <c r="H61" s="45">
        <v>0</v>
      </c>
      <c r="I61" s="35">
        <f>+'[1]CS-FC'!$AW$480</f>
        <v>8.565</v>
      </c>
      <c r="J61" s="35">
        <f>+'[1]CS-FC'!$AW$546</f>
        <v>20.348</v>
      </c>
      <c r="K61" s="35">
        <f>+'[1]CS-FC'!$AW$550</f>
        <v>13.088</v>
      </c>
      <c r="L61" s="35">
        <f>+'[1]CS-FC'!$AW$553</f>
        <v>1.305</v>
      </c>
      <c r="M61" s="35">
        <f t="shared" si="7"/>
        <v>194.00900000000004</v>
      </c>
      <c r="O61" s="46">
        <f>+M61-'S24b'!Q61</f>
        <v>0</v>
      </c>
    </row>
    <row r="62" spans="1:15" ht="12">
      <c r="A62" s="37" t="s">
        <v>137</v>
      </c>
      <c r="B62" s="35">
        <f>+'[1]CS-FC'!$AX$709</f>
        <v>12.285</v>
      </c>
      <c r="C62" s="35">
        <f>+'[1]CS-FC'!$AX$710</f>
        <v>19.908</v>
      </c>
      <c r="D62" s="35">
        <f>+'[1]CS-FC'!$AX$711</f>
        <v>1.777</v>
      </c>
      <c r="E62" s="35">
        <f>+'[1]CS-FC'!$AX$273</f>
        <v>95.323</v>
      </c>
      <c r="F62" s="35">
        <f>+'[1]CS-FC'!$AX$388</f>
        <v>1.727</v>
      </c>
      <c r="G62" s="45">
        <v>0</v>
      </c>
      <c r="H62" s="45">
        <v>0</v>
      </c>
      <c r="I62" s="35">
        <f>+'[1]CS-FC'!$AX$480</f>
        <v>9.655</v>
      </c>
      <c r="J62" s="35">
        <f>+'[1]CS-FC'!$AX$546</f>
        <v>22.848</v>
      </c>
      <c r="K62" s="35">
        <f>+'[1]CS-FC'!$AX$550</f>
        <v>12.173</v>
      </c>
      <c r="L62" s="35">
        <f>+'[1]CS-FC'!$AX$553</f>
        <v>1.305</v>
      </c>
      <c r="M62" s="35">
        <f t="shared" si="7"/>
        <v>177.00100000000003</v>
      </c>
      <c r="O62" s="46">
        <f>+M62-'S24b'!Q62</f>
        <v>0</v>
      </c>
    </row>
    <row r="63" spans="1:15" ht="12">
      <c r="A63" s="37" t="s">
        <v>138</v>
      </c>
      <c r="B63" s="35">
        <f>+'[1]CS-FC'!$AY$709</f>
        <v>13.865</v>
      </c>
      <c r="C63" s="35">
        <f>+'[1]CS-FC'!$AY$710</f>
        <v>24.840999999999998</v>
      </c>
      <c r="D63" s="29">
        <f>+'[1]CS-FC'!$AY$711</f>
        <v>1.78</v>
      </c>
      <c r="E63" s="35">
        <f>+'[1]CS-FC'!$AY$273</f>
        <v>96.776</v>
      </c>
      <c r="F63" s="35">
        <f>+'[1]CS-FC'!$AY$388</f>
        <v>1.946</v>
      </c>
      <c r="G63" s="45">
        <v>0</v>
      </c>
      <c r="H63" s="45">
        <v>0</v>
      </c>
      <c r="I63" s="35">
        <f>+'[1]CS-FC'!$AY$480</f>
        <v>9.449</v>
      </c>
      <c r="J63" s="35">
        <f>+'[1]CS-FC'!$AY$546</f>
        <v>23.448</v>
      </c>
      <c r="K63" s="35">
        <f>+'[1]CS-FC'!$AY$550</f>
        <v>12.942</v>
      </c>
      <c r="L63" s="35">
        <f>+'[1]CS-FC'!$AY$553</f>
        <v>1.305</v>
      </c>
      <c r="M63" s="35">
        <f t="shared" si="7"/>
        <v>186.35200000000003</v>
      </c>
      <c r="O63" s="46">
        <f>+M63-'S24b'!Q63</f>
        <v>0</v>
      </c>
    </row>
    <row r="64" spans="1:13" ht="12">
      <c r="A64" s="36">
        <v>2006</v>
      </c>
      <c r="B64" s="35"/>
      <c r="C64" s="35"/>
      <c r="D64" s="35"/>
      <c r="E64" s="35"/>
      <c r="F64" s="35"/>
      <c r="G64" s="35"/>
      <c r="H64" s="35"/>
      <c r="I64" s="35"/>
      <c r="J64" s="35"/>
      <c r="K64" s="35"/>
      <c r="L64" s="35"/>
      <c r="M64" s="35"/>
    </row>
    <row r="65" spans="1:15" ht="12">
      <c r="A65" s="37" t="s">
        <v>127</v>
      </c>
      <c r="B65" s="35">
        <f>+'[1]CS-FC'!$AZ$709</f>
        <v>11.097</v>
      </c>
      <c r="C65" s="35">
        <f>+'[1]CS-FC'!$AZ$710</f>
        <v>32.836999999999996</v>
      </c>
      <c r="D65" s="29">
        <f>+'[1]CS-FC'!$AZ$711</f>
        <v>1.782</v>
      </c>
      <c r="E65" s="35">
        <f>+'[1]CS-FC'!$AZ$273</f>
        <v>99.161</v>
      </c>
      <c r="F65" s="35">
        <f>+'[1]CS-FC'!$AZ$388</f>
        <v>1.055</v>
      </c>
      <c r="G65" s="45">
        <v>0</v>
      </c>
      <c r="H65" s="45">
        <v>0</v>
      </c>
      <c r="I65" s="35">
        <f>+'[1]CS-FC'!$AZ$480</f>
        <v>9.451</v>
      </c>
      <c r="J65" s="35">
        <f>+'[1]CS-FC'!$AZ$546</f>
        <v>23.448</v>
      </c>
      <c r="K65" s="35">
        <f>+'[1]CS-FC'!$AZ$550</f>
        <v>13.863</v>
      </c>
      <c r="L65" s="35">
        <f>+'[1]CS-FC'!$AZ$553</f>
        <v>1.305</v>
      </c>
      <c r="M65" s="35">
        <f aca="true" t="shared" si="8" ref="M65:M70">+B65+C65+D65+E65+F65+G65+I65+J65+K65+L65</f>
        <v>193.99900000000002</v>
      </c>
      <c r="O65" s="46">
        <f>+M65-'S24b'!Q65</f>
        <v>0</v>
      </c>
    </row>
    <row r="66" spans="1:15" ht="12">
      <c r="A66" s="37" t="s">
        <v>128</v>
      </c>
      <c r="B66" s="35">
        <f>+'[1]CS-FC'!$BA$709</f>
        <v>8.174</v>
      </c>
      <c r="C66" s="35">
        <f>+'[1]CS-FC'!$BA$710</f>
        <v>32.75</v>
      </c>
      <c r="D66" s="29">
        <f>+'[1]CS-FC'!$BA$711</f>
        <v>2.183</v>
      </c>
      <c r="E66" s="35">
        <f>+'[1]CS-FC'!$BA$273</f>
        <v>102.717</v>
      </c>
      <c r="F66" s="35">
        <f>+'[1]CS-FC'!$BA$388</f>
        <v>0.48</v>
      </c>
      <c r="G66" s="45">
        <v>0</v>
      </c>
      <c r="H66" s="45">
        <v>0</v>
      </c>
      <c r="I66" s="35">
        <f>+'[1]CS-FC'!$BA$480</f>
        <v>9.922</v>
      </c>
      <c r="J66" s="35">
        <f>+'[1]CS-FC'!$BA$546</f>
        <v>23.448</v>
      </c>
      <c r="K66" s="35">
        <f>+'[1]CS-FC'!$BA$550</f>
        <v>14.213</v>
      </c>
      <c r="L66" s="35">
        <f>+'[1]CS-FC'!$BA$553</f>
        <v>1.305</v>
      </c>
      <c r="M66" s="35">
        <f t="shared" si="8"/>
        <v>195.192</v>
      </c>
      <c r="O66" s="46">
        <f>+M66-'S24b'!Q66</f>
        <v>0</v>
      </c>
    </row>
    <row r="67" spans="1:15" ht="12">
      <c r="A67" s="37" t="s">
        <v>129</v>
      </c>
      <c r="B67" s="35">
        <f>+'[1]CS-FC'!$BB$709</f>
        <v>9.904</v>
      </c>
      <c r="C67" s="35">
        <f>+'[1]CS-FC'!$BB$710</f>
        <v>26.914</v>
      </c>
      <c r="D67" s="29">
        <f>+'[1]CS-FC'!$BB$711</f>
        <v>2.184</v>
      </c>
      <c r="E67" s="35">
        <f>+'[1]CS-FC'!$BB$273</f>
        <v>104.978</v>
      </c>
      <c r="F67" s="45">
        <f>+'[1]CS-FC'!$BB$388</f>
        <v>0</v>
      </c>
      <c r="G67" s="45">
        <v>0</v>
      </c>
      <c r="H67" s="45">
        <v>0</v>
      </c>
      <c r="I67" s="35">
        <f>+'[1]CS-FC'!$BB$480</f>
        <v>10.907</v>
      </c>
      <c r="J67" s="35">
        <f>+'[1]CS-FC'!$BB$546</f>
        <v>23.448</v>
      </c>
      <c r="K67" s="35">
        <f>+'[1]CS-FC'!$BB$550</f>
        <v>14.906</v>
      </c>
      <c r="L67" s="35">
        <f>+'[1]CS-FC'!$BB$553</f>
        <v>1.305</v>
      </c>
      <c r="M67" s="35">
        <f t="shared" si="8"/>
        <v>194.54600000000002</v>
      </c>
      <c r="O67" s="46">
        <f>+M67-'S24b'!Q67</f>
        <v>0</v>
      </c>
    </row>
    <row r="68" spans="1:15" ht="12">
      <c r="A68" s="37" t="s">
        <v>130</v>
      </c>
      <c r="B68" s="35">
        <f>+'[1]CS-FC'!$BC$709</f>
        <v>10.904</v>
      </c>
      <c r="C68" s="35">
        <f>+'[1]CS-FC'!$BC$710</f>
        <v>27.116</v>
      </c>
      <c r="D68" s="29">
        <f>+'[1]CS-FC'!$BC$711</f>
        <v>2.889</v>
      </c>
      <c r="E68" s="35">
        <f>+'[1]CS-FC'!$BC$273</f>
        <v>105.296</v>
      </c>
      <c r="F68" s="45">
        <f>+'[1]CS-FC'!$BC$388</f>
        <v>0</v>
      </c>
      <c r="G68" s="45">
        <v>0</v>
      </c>
      <c r="H68" s="45">
        <v>0</v>
      </c>
      <c r="I68" s="35">
        <f>+'[1]CS-FC'!$BC$480</f>
        <v>11.73</v>
      </c>
      <c r="J68" s="35">
        <f>+'[1]CS-FC'!$BC$546</f>
        <v>23.448</v>
      </c>
      <c r="K68" s="35">
        <f>+'[1]CS-FC'!$BC$550</f>
        <v>15.635</v>
      </c>
      <c r="L68" s="35">
        <f>+'[1]CS-FC'!$BC$553</f>
        <v>1.305</v>
      </c>
      <c r="M68" s="35">
        <f t="shared" si="8"/>
        <v>198.323</v>
      </c>
      <c r="O68" s="46">
        <f>+M68-'S24b'!Q68</f>
        <v>0</v>
      </c>
    </row>
    <row r="69" spans="1:15" ht="12">
      <c r="A69" s="37" t="s">
        <v>131</v>
      </c>
      <c r="B69" s="35">
        <f>+'[1]CS-FC'!$BD$709</f>
        <v>8.915</v>
      </c>
      <c r="C69" s="35">
        <f>+'[1]CS-FC'!$BD$710</f>
        <v>27.431</v>
      </c>
      <c r="D69" s="29">
        <f>+'[1]CS-FC'!$BD$711</f>
        <v>2.893</v>
      </c>
      <c r="E69" s="35">
        <f>+'[1]CS-FC'!$BD$273</f>
        <v>107.596</v>
      </c>
      <c r="F69" s="45">
        <f>+'[1]CS-FC'!$BD$388</f>
        <v>0</v>
      </c>
      <c r="G69" s="45">
        <v>0</v>
      </c>
      <c r="H69" s="41"/>
      <c r="I69" s="35">
        <f>+'[1]CS-FC'!$BD$480</f>
        <v>11.77</v>
      </c>
      <c r="J69" s="35">
        <f>+'[1]CS-FC'!$BD$546</f>
        <v>24.948</v>
      </c>
      <c r="K69" s="35">
        <f>+'[1]CS-FC'!$BD$550</f>
        <v>17.699</v>
      </c>
      <c r="L69" s="45">
        <f>+'[1]CS-FC'!$BD$553</f>
        <v>0</v>
      </c>
      <c r="M69" s="35">
        <f t="shared" si="8"/>
        <v>201.25200000000004</v>
      </c>
      <c r="O69" s="46">
        <f>+M69-'S24b'!Q69</f>
        <v>0</v>
      </c>
    </row>
    <row r="70" spans="1:15" ht="12">
      <c r="A70" s="37" t="s">
        <v>132</v>
      </c>
      <c r="B70" s="35">
        <f>+'[1]CS-FC'!$BE$709</f>
        <v>7.883</v>
      </c>
      <c r="C70" s="35">
        <f>+'[1]CS-FC'!$BE$710</f>
        <v>31.705</v>
      </c>
      <c r="D70" s="29">
        <f>+'[1]CS-FC'!$BE$711</f>
        <v>2.895</v>
      </c>
      <c r="E70" s="35">
        <f>+'[1]CS-FC'!$BE$273</f>
        <v>107.793</v>
      </c>
      <c r="F70" s="45">
        <f>+'[1]CS-FC'!$BE$388</f>
        <v>0</v>
      </c>
      <c r="G70" s="45">
        <v>0</v>
      </c>
      <c r="H70" s="41"/>
      <c r="I70" s="35">
        <f>+'[1]CS-FC'!$BE$480</f>
        <v>12.017</v>
      </c>
      <c r="J70" s="35">
        <f>+'[1]CS-FC'!$BE$546</f>
        <v>24.948</v>
      </c>
      <c r="K70" s="35">
        <f>+'[1]CS-FC'!$BE$550</f>
        <v>18.492</v>
      </c>
      <c r="L70" s="45">
        <f>+'[1]CS-FC'!$BE$553</f>
        <v>0</v>
      </c>
      <c r="M70" s="35">
        <f t="shared" si="8"/>
        <v>205.733</v>
      </c>
      <c r="O70" s="46">
        <f>+M70-'S24b'!Q70</f>
        <v>0</v>
      </c>
    </row>
    <row r="71" spans="1:13" ht="12">
      <c r="A71" s="47"/>
      <c r="B71" s="34"/>
      <c r="C71" s="34"/>
      <c r="D71" s="34"/>
      <c r="E71" s="34"/>
      <c r="F71" s="34"/>
      <c r="G71" s="34"/>
      <c r="H71" s="34"/>
      <c r="I71" s="34"/>
      <c r="J71" s="34"/>
      <c r="K71" s="34"/>
      <c r="L71" s="34"/>
      <c r="M71" s="34"/>
    </row>
    <row r="72" spans="1:13" s="30" customFormat="1" ht="28.5" customHeight="1">
      <c r="A72" s="40" t="s">
        <v>155</v>
      </c>
      <c r="B72" s="134" t="s">
        <v>42</v>
      </c>
      <c r="C72" s="134"/>
      <c r="D72" s="134"/>
      <c r="E72" s="134"/>
      <c r="F72" s="134"/>
      <c r="G72" s="134"/>
      <c r="H72" s="134"/>
      <c r="I72" s="134"/>
      <c r="J72" s="134"/>
      <c r="K72" s="134"/>
      <c r="L72" s="134"/>
      <c r="M72" s="134"/>
    </row>
    <row r="73" spans="1:13" s="30" customFormat="1" ht="11.25">
      <c r="A73" s="40" t="s">
        <v>156</v>
      </c>
      <c r="B73" s="135" t="s">
        <v>183</v>
      </c>
      <c r="C73" s="135"/>
      <c r="D73" s="135"/>
      <c r="E73" s="135"/>
      <c r="F73" s="135"/>
      <c r="G73" s="135"/>
      <c r="H73" s="135"/>
      <c r="I73" s="135"/>
      <c r="J73" s="135"/>
      <c r="K73" s="135"/>
      <c r="L73" s="135"/>
      <c r="M73" s="135"/>
    </row>
    <row r="74" ht="12">
      <c r="A74" s="54"/>
    </row>
    <row r="75" ht="12">
      <c r="A75" s="54"/>
    </row>
    <row r="76" ht="12">
      <c r="A76" s="54"/>
    </row>
    <row r="77" ht="12">
      <c r="A77" s="54"/>
    </row>
  </sheetData>
  <sheetProtection/>
  <mergeCells count="18">
    <mergeCell ref="B4:E4"/>
    <mergeCell ref="F4:H4"/>
    <mergeCell ref="A2:M2"/>
    <mergeCell ref="M4:M6"/>
    <mergeCell ref="A4:A6"/>
    <mergeCell ref="B5:B6"/>
    <mergeCell ref="C5:C6"/>
    <mergeCell ref="F5:F6"/>
    <mergeCell ref="O1:O6"/>
    <mergeCell ref="B72:M72"/>
    <mergeCell ref="B73:M73"/>
    <mergeCell ref="A1:M1"/>
    <mergeCell ref="G5:G6"/>
    <mergeCell ref="H5:H6"/>
    <mergeCell ref="J4:L5"/>
    <mergeCell ref="D5:D6"/>
    <mergeCell ref="E5:E6"/>
    <mergeCell ref="I4:I6"/>
  </mergeCells>
  <conditionalFormatting sqref="O7:O70">
    <cfRule type="cellIs" priority="1" dxfId="2" operator="notBetween" stopIfTrue="1">
      <formula>-0.0001</formula>
      <formula>0.0001</formula>
    </cfRule>
  </conditionalFormatting>
  <printOptions horizontalCentered="1"/>
  <pageMargins left="0.35433070866141736" right="0.35433070866141736" top="0.5905511811023623" bottom="0.1968503937007874" header="0.5118110236220472" footer="0.5118110236220472"/>
  <pageSetup horizontalDpi="600" verticalDpi="600" orientation="portrait" scale="80" r:id="rId3"/>
  <headerFooter alignWithMargins="0">
    <oddHeader>&amp;R&amp;"Franklin Gothic Book,Bold"S23</oddHeader>
  </headerFooter>
  <legacyDrawing r:id="rId2"/>
</worksheet>
</file>

<file path=xl/worksheets/sheet5.xml><?xml version="1.0" encoding="utf-8"?>
<worksheet xmlns="http://schemas.openxmlformats.org/spreadsheetml/2006/main" xmlns:r="http://schemas.openxmlformats.org/officeDocument/2006/relationships">
  <sheetPr>
    <tabColor indexed="10"/>
    <pageSetUpPr fitToPage="1"/>
  </sheetPr>
  <dimension ref="A1:T86"/>
  <sheetViews>
    <sheetView zoomScale="90" zoomScaleNormal="90" zoomScalePageLayoutView="0" workbookViewId="0" topLeftCell="A1">
      <pane xSplit="1" ySplit="6" topLeftCell="B63" activePane="bottomRight" state="frozen"/>
      <selection pane="topLeft" activeCell="A1" sqref="A1"/>
      <selection pane="topRight" activeCell="B1" sqref="B1"/>
      <selection pane="bottomLeft" activeCell="A5" sqref="A5"/>
      <selection pane="bottomRight" activeCell="B72" sqref="B72:Q72"/>
    </sheetView>
  </sheetViews>
  <sheetFormatPr defaultColWidth="9.140625" defaultRowHeight="12.75"/>
  <cols>
    <col min="1" max="1" width="6.57421875" style="31" customWidth="1"/>
    <col min="2" max="2" width="11.28125" style="31" customWidth="1"/>
    <col min="3" max="4" width="7.00390625" style="31" hidden="1" customWidth="1"/>
    <col min="5" max="5" width="9.00390625" style="31" hidden="1" customWidth="1"/>
    <col min="6" max="6" width="8.00390625" style="31" customWidth="1"/>
    <col min="7" max="7" width="7.8515625" style="31" hidden="1" customWidth="1"/>
    <col min="8" max="8" width="5.7109375" style="31" customWidth="1"/>
    <col min="9" max="9" width="10.7109375" style="31" customWidth="1"/>
    <col min="10" max="11" width="8.57421875" style="31" customWidth="1"/>
    <col min="12" max="12" width="8.8515625" style="31" customWidth="1"/>
    <col min="13" max="13" width="8.00390625" style="31" customWidth="1"/>
    <col min="14" max="14" width="7.7109375" style="31" customWidth="1"/>
    <col min="15" max="15" width="8.28125" style="31" customWidth="1"/>
    <col min="16" max="16" width="10.28125" style="31" customWidth="1"/>
    <col min="17" max="17" width="8.421875" style="31" customWidth="1"/>
    <col min="18" max="19" width="9.140625" style="30" customWidth="1"/>
    <col min="20" max="16384" width="9.140625" style="31" customWidth="1"/>
  </cols>
  <sheetData>
    <row r="1" spans="1:17" ht="12">
      <c r="A1" s="136" t="s">
        <v>58</v>
      </c>
      <c r="B1" s="136"/>
      <c r="C1" s="136"/>
      <c r="D1" s="136"/>
      <c r="E1" s="136"/>
      <c r="F1" s="136"/>
      <c r="G1" s="136"/>
      <c r="H1" s="136"/>
      <c r="I1" s="136"/>
      <c r="J1" s="136"/>
      <c r="K1" s="136"/>
      <c r="L1" s="136"/>
      <c r="M1" s="136"/>
      <c r="N1" s="136"/>
      <c r="O1" s="136"/>
      <c r="P1" s="136"/>
      <c r="Q1" s="137"/>
    </row>
    <row r="2" spans="1:17" ht="12">
      <c r="A2" s="142" t="s">
        <v>150</v>
      </c>
      <c r="B2" s="142"/>
      <c r="C2" s="142"/>
      <c r="D2" s="142"/>
      <c r="E2" s="142"/>
      <c r="F2" s="142"/>
      <c r="G2" s="142"/>
      <c r="H2" s="142"/>
      <c r="I2" s="142"/>
      <c r="J2" s="142"/>
      <c r="K2" s="142"/>
      <c r="L2" s="142"/>
      <c r="M2" s="142"/>
      <c r="N2" s="142"/>
      <c r="O2" s="142"/>
      <c r="P2" s="142"/>
      <c r="Q2" s="142"/>
    </row>
    <row r="3" ht="12"/>
    <row r="4" spans="1:17" ht="38.25" customHeight="1">
      <c r="A4" s="140" t="s">
        <v>14</v>
      </c>
      <c r="B4" s="140" t="s">
        <v>126</v>
      </c>
      <c r="C4" s="141"/>
      <c r="D4" s="141"/>
      <c r="E4" s="141"/>
      <c r="F4" s="141"/>
      <c r="G4" s="141"/>
      <c r="H4" s="140" t="s">
        <v>13</v>
      </c>
      <c r="I4" s="140"/>
      <c r="J4" s="140"/>
      <c r="K4" s="141"/>
      <c r="L4" s="140" t="s">
        <v>12</v>
      </c>
      <c r="M4" s="140"/>
      <c r="N4" s="141"/>
      <c r="O4" s="152" t="s">
        <v>65</v>
      </c>
      <c r="P4" s="152" t="s">
        <v>103</v>
      </c>
      <c r="Q4" s="140" t="s">
        <v>173</v>
      </c>
    </row>
    <row r="5" spans="1:17" ht="39" customHeight="1">
      <c r="A5" s="140"/>
      <c r="B5" s="145" t="s">
        <v>98</v>
      </c>
      <c r="C5" s="147"/>
      <c r="D5" s="147"/>
      <c r="E5" s="148"/>
      <c r="F5" s="143" t="s">
        <v>99</v>
      </c>
      <c r="G5" s="59"/>
      <c r="H5" s="138" t="s">
        <v>100</v>
      </c>
      <c r="I5" s="138" t="s">
        <v>102</v>
      </c>
      <c r="J5" s="138"/>
      <c r="K5" s="138" t="s">
        <v>121</v>
      </c>
      <c r="L5" s="138" t="s">
        <v>116</v>
      </c>
      <c r="M5" s="138"/>
      <c r="N5" s="44" t="s">
        <v>181</v>
      </c>
      <c r="O5" s="153"/>
      <c r="P5" s="153"/>
      <c r="Q5" s="141"/>
    </row>
    <row r="6" spans="1:17" ht="26.25" customHeight="1">
      <c r="A6" s="140"/>
      <c r="B6" s="149"/>
      <c r="C6" s="150"/>
      <c r="D6" s="150"/>
      <c r="E6" s="151"/>
      <c r="F6" s="144"/>
      <c r="G6" s="44" t="s">
        <v>193</v>
      </c>
      <c r="H6" s="138"/>
      <c r="I6" s="44" t="s">
        <v>101</v>
      </c>
      <c r="J6" s="44" t="s">
        <v>143</v>
      </c>
      <c r="K6" s="138"/>
      <c r="L6" s="44" t="s">
        <v>75</v>
      </c>
      <c r="M6" s="44" t="s">
        <v>117</v>
      </c>
      <c r="N6" s="44" t="s">
        <v>78</v>
      </c>
      <c r="O6" s="154"/>
      <c r="P6" s="154"/>
      <c r="Q6" s="141"/>
    </row>
    <row r="7" spans="1:19" ht="12">
      <c r="A7" s="50">
        <v>2001</v>
      </c>
      <c r="B7" s="35">
        <f>+'[1]CS-FC'!$C$96</f>
        <v>80.067</v>
      </c>
      <c r="C7" s="35">
        <v>7.657</v>
      </c>
      <c r="D7" s="35">
        <v>5.136</v>
      </c>
      <c r="E7" s="45">
        <v>0</v>
      </c>
      <c r="F7" s="35">
        <f>+'[1]CS-FC'!$C$100</f>
        <v>5.327</v>
      </c>
      <c r="G7" s="45">
        <v>0</v>
      </c>
      <c r="H7" s="45">
        <f>+'[1]CS-FC'!$C$11</f>
        <v>0</v>
      </c>
      <c r="I7" s="45">
        <f>+'[1]CS-FC'!$C$19</f>
        <v>0</v>
      </c>
      <c r="J7" s="35">
        <f>+'[1]CS-FC'!$C$35</f>
        <v>3.621</v>
      </c>
      <c r="K7" s="35">
        <f>+'[1]CS-FC'!$C$39</f>
        <v>0.361</v>
      </c>
      <c r="L7" s="35">
        <f>+'[1]CS-FC'!$C$58</f>
        <v>19.128</v>
      </c>
      <c r="M7" s="35"/>
      <c r="N7" s="35">
        <f>+'[1]CS-FC'!$C$63</f>
        <v>18.791</v>
      </c>
      <c r="O7" s="35">
        <f>+'[1]CS-FC'!$C$239</f>
        <v>3.469</v>
      </c>
      <c r="P7" s="35">
        <f>+'[1]CS-FC'!$C$212</f>
        <v>48.549</v>
      </c>
      <c r="Q7" s="35">
        <f>+B7+F7+H7+I7+J7+K7+L7+M7+N7+O7+P7</f>
        <v>179.313</v>
      </c>
      <c r="R7" s="53">
        <v>179.313</v>
      </c>
      <c r="S7" s="55">
        <f>+Q7-R7</f>
        <v>0</v>
      </c>
    </row>
    <row r="8" spans="1:17" ht="12">
      <c r="A8" s="50">
        <v>2002</v>
      </c>
      <c r="B8" s="35">
        <f>+B24</f>
        <v>80.738</v>
      </c>
      <c r="C8" s="35">
        <f aca="true" t="shared" si="0" ref="C8:P8">+C24</f>
        <v>11.5</v>
      </c>
      <c r="D8" s="45">
        <f t="shared" si="0"/>
        <v>0</v>
      </c>
      <c r="E8" s="45">
        <f t="shared" si="0"/>
        <v>0</v>
      </c>
      <c r="F8" s="35">
        <f t="shared" si="0"/>
        <v>6.541</v>
      </c>
      <c r="G8" s="45">
        <f t="shared" si="0"/>
        <v>0</v>
      </c>
      <c r="H8" s="35">
        <f t="shared" si="0"/>
        <v>3.949</v>
      </c>
      <c r="I8" s="35">
        <f t="shared" si="0"/>
        <v>0.427</v>
      </c>
      <c r="J8" s="35">
        <f t="shared" si="0"/>
        <v>3.355</v>
      </c>
      <c r="K8" s="45">
        <f t="shared" si="0"/>
        <v>0</v>
      </c>
      <c r="L8" s="35">
        <f t="shared" si="0"/>
        <v>24.691</v>
      </c>
      <c r="M8" s="45">
        <f t="shared" si="0"/>
        <v>0</v>
      </c>
      <c r="N8" s="35">
        <f t="shared" si="0"/>
        <v>37.057</v>
      </c>
      <c r="O8" s="35">
        <f t="shared" si="0"/>
        <v>3.688</v>
      </c>
      <c r="P8" s="35">
        <f t="shared" si="0"/>
        <v>48.942</v>
      </c>
      <c r="Q8" s="35">
        <f aca="true" t="shared" si="1" ref="Q8:Q70">+B8+F8+H8+I8+J8+K8+L8+M8+N8+O8+P8</f>
        <v>209.388</v>
      </c>
    </row>
    <row r="9" spans="1:17" ht="12">
      <c r="A9" s="50">
        <v>2003</v>
      </c>
      <c r="B9" s="35">
        <f>+B37</f>
        <v>72.357</v>
      </c>
      <c r="C9" s="35">
        <f aca="true" t="shared" si="2" ref="C9:P9">+C37</f>
        <v>16.603</v>
      </c>
      <c r="D9" s="45">
        <f t="shared" si="2"/>
        <v>0</v>
      </c>
      <c r="E9" s="45">
        <f t="shared" si="2"/>
        <v>0</v>
      </c>
      <c r="F9" s="35">
        <f t="shared" si="2"/>
        <v>3.718</v>
      </c>
      <c r="G9" s="45">
        <f t="shared" si="2"/>
        <v>0</v>
      </c>
      <c r="H9" s="35">
        <f t="shared" si="2"/>
        <v>4.525</v>
      </c>
      <c r="I9" s="35">
        <f t="shared" si="2"/>
        <v>7.99</v>
      </c>
      <c r="J9" s="45">
        <f t="shared" si="2"/>
        <v>2.401</v>
      </c>
      <c r="K9" s="45">
        <f t="shared" si="2"/>
        <v>0</v>
      </c>
      <c r="L9" s="35">
        <f t="shared" si="2"/>
        <v>49.115</v>
      </c>
      <c r="M9" s="45">
        <f t="shared" si="2"/>
        <v>0</v>
      </c>
      <c r="N9" s="35">
        <f t="shared" si="2"/>
        <v>37.468</v>
      </c>
      <c r="O9" s="35">
        <f t="shared" si="2"/>
        <v>3.53</v>
      </c>
      <c r="P9" s="35">
        <f t="shared" si="2"/>
        <v>56.443</v>
      </c>
      <c r="Q9" s="35">
        <f t="shared" si="1"/>
        <v>237.54700000000003</v>
      </c>
    </row>
    <row r="10" spans="1:17" ht="12">
      <c r="A10" s="50">
        <v>2004</v>
      </c>
      <c r="B10" s="35">
        <f>+B50</f>
        <v>76.123</v>
      </c>
      <c r="C10" s="35">
        <f aca="true" t="shared" si="3" ref="C10:P10">+C50</f>
        <v>24.036</v>
      </c>
      <c r="D10" s="45">
        <f t="shared" si="3"/>
        <v>0</v>
      </c>
      <c r="E10" s="45">
        <f t="shared" si="3"/>
        <v>0</v>
      </c>
      <c r="F10" s="35">
        <f t="shared" si="3"/>
        <v>5.479</v>
      </c>
      <c r="G10" s="45">
        <f t="shared" si="3"/>
        <v>0</v>
      </c>
      <c r="H10" s="35">
        <f t="shared" si="3"/>
        <v>14.443</v>
      </c>
      <c r="I10" s="35">
        <f t="shared" si="3"/>
        <v>0.309</v>
      </c>
      <c r="J10" s="45">
        <f t="shared" si="3"/>
        <v>1.33</v>
      </c>
      <c r="K10" s="45">
        <f t="shared" si="3"/>
        <v>0</v>
      </c>
      <c r="L10" s="35">
        <f t="shared" si="3"/>
        <v>38.05</v>
      </c>
      <c r="M10" s="45">
        <f t="shared" si="3"/>
        <v>0</v>
      </c>
      <c r="N10" s="35">
        <f t="shared" si="3"/>
        <v>62.053</v>
      </c>
      <c r="O10" s="35">
        <f t="shared" si="3"/>
        <v>1.341</v>
      </c>
      <c r="P10" s="35">
        <f t="shared" si="3"/>
        <v>59.592</v>
      </c>
      <c r="Q10" s="35">
        <f t="shared" si="1"/>
        <v>258.71999999999997</v>
      </c>
    </row>
    <row r="11" spans="1:17" ht="12">
      <c r="A11" s="50">
        <v>2005</v>
      </c>
      <c r="B11" s="35">
        <f>+B63</f>
        <v>102.333</v>
      </c>
      <c r="C11" s="35">
        <f aca="true" t="shared" si="4" ref="C11:P11">+C63</f>
        <v>22.842</v>
      </c>
      <c r="D11" s="45">
        <f t="shared" si="4"/>
        <v>0</v>
      </c>
      <c r="E11" s="45">
        <f t="shared" si="4"/>
        <v>0</v>
      </c>
      <c r="F11" s="35">
        <f t="shared" si="4"/>
        <v>7.481</v>
      </c>
      <c r="G11" s="35">
        <f t="shared" si="4"/>
        <v>0.872</v>
      </c>
      <c r="H11" s="35">
        <f t="shared" si="4"/>
        <v>13.234</v>
      </c>
      <c r="I11" s="35">
        <f t="shared" si="4"/>
        <v>4.268</v>
      </c>
      <c r="J11" s="45">
        <f t="shared" si="4"/>
        <v>0</v>
      </c>
      <c r="K11" s="45">
        <f t="shared" si="4"/>
        <v>0</v>
      </c>
      <c r="L11" s="35">
        <f t="shared" si="4"/>
        <v>52.417</v>
      </c>
      <c r="M11" s="45">
        <f t="shared" si="4"/>
        <v>0</v>
      </c>
      <c r="N11" s="35">
        <f t="shared" si="4"/>
        <v>0.831</v>
      </c>
      <c r="O11" s="35">
        <f t="shared" si="4"/>
        <v>0.674</v>
      </c>
      <c r="P11" s="35">
        <f t="shared" si="4"/>
        <v>5.114</v>
      </c>
      <c r="Q11" s="35">
        <f t="shared" si="1"/>
        <v>186.352</v>
      </c>
    </row>
    <row r="12" spans="1:17" ht="12">
      <c r="A12" s="36">
        <v>2002</v>
      </c>
      <c r="B12" s="35"/>
      <c r="C12" s="35"/>
      <c r="D12" s="35"/>
      <c r="E12" s="45"/>
      <c r="F12" s="35"/>
      <c r="G12" s="35"/>
      <c r="H12" s="35"/>
      <c r="I12" s="35"/>
      <c r="J12" s="35"/>
      <c r="K12" s="35"/>
      <c r="L12" s="35"/>
      <c r="M12" s="35"/>
      <c r="N12" s="35"/>
      <c r="O12" s="35"/>
      <c r="P12" s="35"/>
      <c r="Q12" s="35"/>
    </row>
    <row r="13" spans="1:19" ht="12">
      <c r="A13" s="37" t="s">
        <v>127</v>
      </c>
      <c r="B13" s="35">
        <f>+'[1]CS-FC'!$D$96</f>
        <v>79.018</v>
      </c>
      <c r="C13" s="35">
        <v>4.32</v>
      </c>
      <c r="D13" s="35">
        <v>5.042</v>
      </c>
      <c r="E13" s="45">
        <v>0</v>
      </c>
      <c r="F13" s="35">
        <f>+'[1]CS-FC'!$D$100</f>
        <v>5.217</v>
      </c>
      <c r="G13" s="45">
        <v>0</v>
      </c>
      <c r="H13" s="35">
        <f>+'[1]CS-FC'!$D$11</f>
        <v>1.824</v>
      </c>
      <c r="I13" s="45">
        <f>+'[1]CS-FC'!$D$19</f>
        <v>0.041</v>
      </c>
      <c r="J13" s="35">
        <f>+'[1]CS-FC'!$D$35</f>
        <v>3.121</v>
      </c>
      <c r="K13" s="35">
        <f>+'[1]CS-FC'!$D$39</f>
        <v>0.361</v>
      </c>
      <c r="L13" s="35">
        <f>+'[1]CS-FC'!$D$58</f>
        <v>13.756</v>
      </c>
      <c r="M13" s="45">
        <v>0</v>
      </c>
      <c r="N13" s="35">
        <f>+'[1]CS-FC'!$D$63</f>
        <v>18.79</v>
      </c>
      <c r="O13" s="35">
        <f>+'[1]CS-FC'!$D$239</f>
        <v>3.441</v>
      </c>
      <c r="P13" s="35">
        <f>+'[1]CS-FC'!$D$212</f>
        <v>47.882</v>
      </c>
      <c r="Q13" s="35">
        <f t="shared" si="1"/>
        <v>173.451</v>
      </c>
      <c r="R13" s="53">
        <v>173.451</v>
      </c>
      <c r="S13" s="55">
        <f aca="true" t="shared" si="5" ref="S13:S24">+Q13-R13</f>
        <v>0</v>
      </c>
    </row>
    <row r="14" spans="1:19" ht="12">
      <c r="A14" s="37" t="s">
        <v>128</v>
      </c>
      <c r="B14" s="35">
        <f>+'[1]CS-FC'!$E$96</f>
        <v>78.828</v>
      </c>
      <c r="C14" s="35">
        <v>7.666</v>
      </c>
      <c r="D14" s="35">
        <v>4.887</v>
      </c>
      <c r="E14" s="45">
        <v>0</v>
      </c>
      <c r="F14" s="35">
        <f>+'[1]CS-FC'!$E$100</f>
        <v>5.216</v>
      </c>
      <c r="G14" s="45">
        <v>0</v>
      </c>
      <c r="H14" s="35">
        <f>+'[1]CS-FC'!$E$11</f>
        <v>3.714</v>
      </c>
      <c r="I14" s="45">
        <f>+'[1]CS-FC'!$E$19</f>
        <v>0.041</v>
      </c>
      <c r="J14" s="35">
        <f>+'[1]CS-FC'!$E$35</f>
        <v>3.121</v>
      </c>
      <c r="K14" s="35">
        <f>+'[1]CS-FC'!$E$39</f>
        <v>0.361</v>
      </c>
      <c r="L14" s="35">
        <f>+'[1]CS-FC'!$E$58</f>
        <v>17.231</v>
      </c>
      <c r="M14" s="45">
        <v>0</v>
      </c>
      <c r="N14" s="35">
        <f>+'[1]CS-FC'!$E$63</f>
        <v>18.791</v>
      </c>
      <c r="O14" s="35">
        <f>+'[1]CS-FC'!$E$239</f>
        <v>3.42</v>
      </c>
      <c r="P14" s="35">
        <f>+'[1]CS-FC'!$E$212</f>
        <v>46.79</v>
      </c>
      <c r="Q14" s="35">
        <f t="shared" si="1"/>
        <v>177.51299999999998</v>
      </c>
      <c r="R14" s="53">
        <v>177.51299999999998</v>
      </c>
      <c r="S14" s="55">
        <f t="shared" si="5"/>
        <v>0</v>
      </c>
    </row>
    <row r="15" spans="1:19" ht="12">
      <c r="A15" s="37" t="s">
        <v>129</v>
      </c>
      <c r="B15" s="35">
        <f>+'[1]CS-FC'!$F$96</f>
        <v>82.468</v>
      </c>
      <c r="C15" s="35">
        <v>8.182</v>
      </c>
      <c r="D15" s="35">
        <v>4.657</v>
      </c>
      <c r="E15" s="45">
        <v>0</v>
      </c>
      <c r="F15" s="35">
        <f>+'[1]CS-FC'!$F$100</f>
        <v>5.657</v>
      </c>
      <c r="G15" s="45">
        <v>0</v>
      </c>
      <c r="H15" s="35">
        <f>+'[1]CS-FC'!$F$11</f>
        <v>1.15</v>
      </c>
      <c r="I15" s="35">
        <f>+'[1]CS-FC'!$F$19</f>
        <v>0.709</v>
      </c>
      <c r="J15" s="35">
        <f>+'[1]CS-FC'!$F$35</f>
        <v>0.151</v>
      </c>
      <c r="K15" s="45">
        <f>+'[1]CS-FC'!$F$39</f>
        <v>0</v>
      </c>
      <c r="L15" s="35">
        <f>+'[1]CS-FC'!$F$58</f>
        <v>24.741</v>
      </c>
      <c r="M15" s="45">
        <v>0</v>
      </c>
      <c r="N15" s="35">
        <f>+'[1]CS-FC'!$F$63</f>
        <v>17.204</v>
      </c>
      <c r="O15" s="35">
        <f>+'[1]CS-FC'!$F$239</f>
        <v>3.395</v>
      </c>
      <c r="P15" s="35">
        <f>+'[1]CS-FC'!$F$212</f>
        <v>43.402</v>
      </c>
      <c r="Q15" s="35">
        <f t="shared" si="1"/>
        <v>178.877</v>
      </c>
      <c r="R15" s="53">
        <v>178.87699999999998</v>
      </c>
      <c r="S15" s="55">
        <f t="shared" si="5"/>
        <v>0</v>
      </c>
    </row>
    <row r="16" spans="1:19" ht="12">
      <c r="A16" s="37" t="s">
        <v>130</v>
      </c>
      <c r="B16" s="35">
        <f>+'[1]CS-FC'!$G$96</f>
        <v>82.963</v>
      </c>
      <c r="C16" s="35">
        <v>8.841</v>
      </c>
      <c r="D16" s="35">
        <v>4.477</v>
      </c>
      <c r="E16" s="45">
        <v>0</v>
      </c>
      <c r="F16" s="35">
        <f>+'[1]CS-FC'!$G$100</f>
        <v>5.497</v>
      </c>
      <c r="G16" s="45">
        <v>0</v>
      </c>
      <c r="H16" s="35">
        <f>+'[1]CS-FC'!$G$11</f>
        <v>2.176</v>
      </c>
      <c r="I16" s="45">
        <f>+'[1]CS-FC'!$G$19</f>
        <v>0.012</v>
      </c>
      <c r="J16" s="35">
        <f>+'[1]CS-FC'!$G$35</f>
        <v>2.282</v>
      </c>
      <c r="K16" s="45">
        <f>+'[1]CS-FC'!$G$39</f>
        <v>0</v>
      </c>
      <c r="L16" s="35">
        <f>+'[1]CS-FC'!$G$58</f>
        <v>25.728</v>
      </c>
      <c r="M16" s="45">
        <v>0</v>
      </c>
      <c r="N16" s="35">
        <f>+'[1]CS-FC'!$G$63</f>
        <v>20.454</v>
      </c>
      <c r="O16" s="35">
        <f>+'[1]CS-FC'!$G$239</f>
        <v>3.373</v>
      </c>
      <c r="P16" s="35">
        <f>+'[1]CS-FC'!$G$212</f>
        <v>43.399</v>
      </c>
      <c r="Q16" s="35">
        <f t="shared" si="1"/>
        <v>185.884</v>
      </c>
      <c r="R16" s="53">
        <v>185.884</v>
      </c>
      <c r="S16" s="55">
        <f t="shared" si="5"/>
        <v>0</v>
      </c>
    </row>
    <row r="17" spans="1:19" ht="12">
      <c r="A17" s="37" t="s">
        <v>131</v>
      </c>
      <c r="B17" s="35">
        <f>+'[1]CS-FC'!$H$96</f>
        <v>86.63900000000001</v>
      </c>
      <c r="C17" s="35">
        <v>10.321</v>
      </c>
      <c r="D17" s="35">
        <v>4.561</v>
      </c>
      <c r="E17" s="45">
        <v>0</v>
      </c>
      <c r="F17" s="35">
        <f>+'[1]CS-FC'!$H$100</f>
        <v>4.797</v>
      </c>
      <c r="G17" s="45">
        <v>0</v>
      </c>
      <c r="H17" s="35">
        <f>+'[1]CS-FC'!$H$11</f>
        <v>2.176</v>
      </c>
      <c r="I17" s="35">
        <f>+'[1]CS-FC'!$H$19</f>
        <v>0.912</v>
      </c>
      <c r="J17" s="45">
        <f>+'[1]CS-FC'!$H$35</f>
        <v>0</v>
      </c>
      <c r="K17" s="45">
        <f>+'[1]CS-FC'!$H$39</f>
        <v>0</v>
      </c>
      <c r="L17" s="35">
        <f>+'[1]CS-FC'!$H$58</f>
        <v>23.091</v>
      </c>
      <c r="M17" s="45">
        <v>0</v>
      </c>
      <c r="N17" s="35">
        <f>+'[1]CS-FC'!$H$63</f>
        <v>26.152</v>
      </c>
      <c r="O17" s="35">
        <f>+'[1]CS-FC'!$H$239</f>
        <v>3.402</v>
      </c>
      <c r="P17" s="35">
        <f>+'[1]CS-FC'!$H$212</f>
        <v>46.088</v>
      </c>
      <c r="Q17" s="35">
        <f t="shared" si="1"/>
        <v>193.25699999999998</v>
      </c>
      <c r="R17" s="53">
        <v>193.25699999999998</v>
      </c>
      <c r="S17" s="55">
        <f t="shared" si="5"/>
        <v>0</v>
      </c>
    </row>
    <row r="18" spans="1:19" ht="12">
      <c r="A18" s="37" t="s">
        <v>132</v>
      </c>
      <c r="B18" s="35">
        <f>+'[1]CS-FC'!$I$96</f>
        <v>86.525</v>
      </c>
      <c r="C18" s="35">
        <v>10.321</v>
      </c>
      <c r="D18" s="35">
        <v>4.272</v>
      </c>
      <c r="E18" s="45">
        <v>0</v>
      </c>
      <c r="F18" s="35">
        <f>+'[1]CS-FC'!$I$100</f>
        <v>4.663</v>
      </c>
      <c r="G18" s="45">
        <v>0</v>
      </c>
      <c r="H18" s="35">
        <f>+'[1]CS-FC'!$I$11</f>
        <v>1.019</v>
      </c>
      <c r="I18" s="35">
        <f>+'[1]CS-FC'!$I$19</f>
        <v>0.365</v>
      </c>
      <c r="J18" s="35">
        <f>+'[1]CS-FC'!$I$35</f>
        <v>0.284</v>
      </c>
      <c r="K18" s="45">
        <f>+'[1]CS-FC'!$I$39</f>
        <v>0</v>
      </c>
      <c r="L18" s="35">
        <f>+'[1]CS-FC'!$I$58</f>
        <v>28.068</v>
      </c>
      <c r="M18" s="45">
        <v>0</v>
      </c>
      <c r="N18" s="35">
        <f>+'[1]CS-FC'!$I$63</f>
        <v>26.152</v>
      </c>
      <c r="O18" s="35">
        <f>+'[1]CS-FC'!$I$239</f>
        <v>3.581</v>
      </c>
      <c r="P18" s="35">
        <f>+'[1]CS-FC'!$I$212</f>
        <v>48.947</v>
      </c>
      <c r="Q18" s="35">
        <f t="shared" si="1"/>
        <v>199.604</v>
      </c>
      <c r="R18" s="53">
        <v>199.60399999999998</v>
      </c>
      <c r="S18" s="55">
        <f t="shared" si="5"/>
        <v>0</v>
      </c>
    </row>
    <row r="19" spans="1:19" ht="12">
      <c r="A19" s="37" t="s">
        <v>133</v>
      </c>
      <c r="B19" s="35">
        <f>+'[1]CS-FC'!$J$96</f>
        <v>85.128</v>
      </c>
      <c r="C19" s="35">
        <v>10.946</v>
      </c>
      <c r="D19" s="35">
        <v>4.045</v>
      </c>
      <c r="E19" s="45">
        <v>0</v>
      </c>
      <c r="F19" s="35">
        <f>+'[1]CS-FC'!$J$100</f>
        <v>4.545</v>
      </c>
      <c r="G19" s="45">
        <v>0</v>
      </c>
      <c r="H19" s="35">
        <f>+'[1]CS-FC'!$J$11</f>
        <v>0.909</v>
      </c>
      <c r="I19" s="35">
        <f>+'[1]CS-FC'!$J$19</f>
        <v>0.242</v>
      </c>
      <c r="J19" s="35">
        <f>+'[1]CS-FC'!$J$35</f>
        <v>1.364</v>
      </c>
      <c r="K19" s="45">
        <f>+'[1]CS-FC'!$J$39</f>
        <v>0</v>
      </c>
      <c r="L19" s="35">
        <f>+'[1]CS-FC'!$J$58</f>
        <v>29.466</v>
      </c>
      <c r="M19" s="45">
        <v>0</v>
      </c>
      <c r="N19" s="35">
        <f>+'[1]CS-FC'!$J$63</f>
        <v>36.555</v>
      </c>
      <c r="O19" s="35">
        <f>+'[1]CS-FC'!$J$239</f>
        <v>3.547</v>
      </c>
      <c r="P19" s="35">
        <f>+'[1]CS-FC'!$J$212</f>
        <v>49.853</v>
      </c>
      <c r="Q19" s="35">
        <f t="shared" si="1"/>
        <v>211.60900000000004</v>
      </c>
      <c r="R19" s="53">
        <v>211.609</v>
      </c>
      <c r="S19" s="55">
        <f t="shared" si="5"/>
        <v>0</v>
      </c>
    </row>
    <row r="20" spans="1:19" ht="12">
      <c r="A20" s="37" t="s">
        <v>134</v>
      </c>
      <c r="B20" s="35">
        <f>+'[1]CS-FC'!$K$96</f>
        <v>84.561</v>
      </c>
      <c r="C20" s="35">
        <v>10.864</v>
      </c>
      <c r="D20" s="35">
        <v>4.089</v>
      </c>
      <c r="E20" s="45">
        <v>0</v>
      </c>
      <c r="F20" s="35">
        <f>+'[1]CS-FC'!$K$100</f>
        <v>4.137</v>
      </c>
      <c r="G20" s="45">
        <v>0</v>
      </c>
      <c r="H20" s="35">
        <f>+'[1]CS-FC'!$K$11</f>
        <v>0.911</v>
      </c>
      <c r="I20" s="45">
        <f>+'[1]CS-FC'!$K$19</f>
        <v>0.012</v>
      </c>
      <c r="J20" s="35">
        <f>+'[1]CS-FC'!$K$35</f>
        <v>2.5140000000000002</v>
      </c>
      <c r="K20" s="45">
        <f>+'[1]CS-FC'!$K$39</f>
        <v>0</v>
      </c>
      <c r="L20" s="35">
        <f>+'[1]CS-FC'!$K$58</f>
        <v>29.965</v>
      </c>
      <c r="M20" s="45">
        <v>0</v>
      </c>
      <c r="N20" s="35">
        <f>+'[1]CS-FC'!$K$63</f>
        <v>36.356</v>
      </c>
      <c r="O20" s="35">
        <f>+'[1]CS-FC'!$K$239</f>
        <v>3.634</v>
      </c>
      <c r="P20" s="35">
        <f>+'[1]CS-FC'!$K$212</f>
        <v>47.863</v>
      </c>
      <c r="Q20" s="35">
        <f t="shared" si="1"/>
        <v>209.953</v>
      </c>
      <c r="R20" s="53">
        <v>209.953</v>
      </c>
      <c r="S20" s="55">
        <f t="shared" si="5"/>
        <v>0</v>
      </c>
    </row>
    <row r="21" spans="1:19" ht="12">
      <c r="A21" s="37" t="s">
        <v>135</v>
      </c>
      <c r="B21" s="35">
        <f>+'[1]CS-FC'!$L$96</f>
        <v>83.61000000000001</v>
      </c>
      <c r="C21" s="35">
        <v>10.918</v>
      </c>
      <c r="D21" s="35">
        <v>3.906</v>
      </c>
      <c r="E21" s="45">
        <v>0</v>
      </c>
      <c r="F21" s="35">
        <f>+'[1]CS-FC'!$L$100</f>
        <v>3.992</v>
      </c>
      <c r="G21" s="45">
        <v>0</v>
      </c>
      <c r="H21" s="35">
        <f>+'[1]CS-FC'!$L$11</f>
        <v>1.766</v>
      </c>
      <c r="I21" s="35">
        <f>+'[1]CS-FC'!$L$19</f>
        <v>0.071</v>
      </c>
      <c r="J21" s="35">
        <f>+'[1]CS-FC'!$L$35</f>
        <v>10.611999999999998</v>
      </c>
      <c r="K21" s="45">
        <f>+'[1]CS-FC'!$L$39</f>
        <v>0</v>
      </c>
      <c r="L21" s="35">
        <f>+'[1]CS-FC'!$L$58</f>
        <v>27.359</v>
      </c>
      <c r="M21" s="45">
        <v>0</v>
      </c>
      <c r="N21" s="35">
        <f>+'[1]CS-FC'!$L$63</f>
        <v>36.419</v>
      </c>
      <c r="O21" s="35">
        <f>+'[1]CS-FC'!$L$239</f>
        <v>3.62</v>
      </c>
      <c r="P21" s="35">
        <f>+'[1]CS-FC'!$L$212</f>
        <v>49.431</v>
      </c>
      <c r="Q21" s="35">
        <f t="shared" si="1"/>
        <v>216.88</v>
      </c>
      <c r="R21" s="53">
        <v>216.88</v>
      </c>
      <c r="S21" s="55">
        <f t="shared" si="5"/>
        <v>0</v>
      </c>
    </row>
    <row r="22" spans="1:19" ht="12">
      <c r="A22" s="37" t="s">
        <v>136</v>
      </c>
      <c r="B22" s="35">
        <f>+'[1]CS-FC'!$M$96</f>
        <v>82.51</v>
      </c>
      <c r="C22" s="35">
        <v>10.491</v>
      </c>
      <c r="D22" s="35">
        <v>3.891</v>
      </c>
      <c r="E22" s="45">
        <v>0</v>
      </c>
      <c r="F22" s="35">
        <f>+'[1]CS-FC'!$M$100</f>
        <v>3.861</v>
      </c>
      <c r="G22" s="45">
        <v>0</v>
      </c>
      <c r="H22" s="35">
        <f>+'[1]CS-FC'!$M$11</f>
        <v>3.351</v>
      </c>
      <c r="I22" s="45">
        <f>+'[1]CS-FC'!$M$19</f>
        <v>0.021</v>
      </c>
      <c r="J22" s="35">
        <f>+'[1]CS-FC'!$M$35</f>
        <v>0.42</v>
      </c>
      <c r="K22" s="45">
        <f>+'[1]CS-FC'!$M$39</f>
        <v>0</v>
      </c>
      <c r="L22" s="35">
        <f>+'[1]CS-FC'!$M$58</f>
        <v>33.58</v>
      </c>
      <c r="M22" s="45">
        <v>0</v>
      </c>
      <c r="N22" s="35">
        <f>+'[1]CS-FC'!$M$63</f>
        <v>36.411</v>
      </c>
      <c r="O22" s="35">
        <f>+'[1]CS-FC'!$M$239</f>
        <v>3.653</v>
      </c>
      <c r="P22" s="35">
        <f>+'[1]CS-FC'!$M$212</f>
        <v>49.762</v>
      </c>
      <c r="Q22" s="35">
        <f t="shared" si="1"/>
        <v>213.569</v>
      </c>
      <c r="R22" s="53">
        <v>213.569</v>
      </c>
      <c r="S22" s="55">
        <f t="shared" si="5"/>
        <v>0</v>
      </c>
    </row>
    <row r="23" spans="1:19" ht="12">
      <c r="A23" s="37" t="s">
        <v>137</v>
      </c>
      <c r="B23" s="35">
        <f>+'[1]CS-FC'!$N$96</f>
        <v>81.72099999999999</v>
      </c>
      <c r="C23" s="35">
        <v>11.142</v>
      </c>
      <c r="D23" s="45">
        <v>0</v>
      </c>
      <c r="E23" s="45">
        <v>0</v>
      </c>
      <c r="F23" s="35">
        <f>+'[1]CS-FC'!$N$100</f>
        <v>6.803</v>
      </c>
      <c r="G23" s="45">
        <v>0</v>
      </c>
      <c r="H23" s="35">
        <f>+'[1]CS-FC'!$N$11</f>
        <v>1.361</v>
      </c>
      <c r="I23" s="35">
        <f>+'[1]CS-FC'!$N$19</f>
        <v>0.159</v>
      </c>
      <c r="J23" s="35">
        <f>+'[1]CS-FC'!$N$35</f>
        <v>0.67</v>
      </c>
      <c r="K23" s="45">
        <f>+'[1]CS-FC'!$N$39</f>
        <v>0</v>
      </c>
      <c r="L23" s="35">
        <f>+'[1]CS-FC'!$N$58</f>
        <v>29.634</v>
      </c>
      <c r="M23" s="45">
        <v>0</v>
      </c>
      <c r="N23" s="35">
        <f>+'[1]CS-FC'!$N$63</f>
        <v>36.411</v>
      </c>
      <c r="O23" s="35">
        <f>+'[1]CS-FC'!$N$239</f>
        <v>3.652</v>
      </c>
      <c r="P23" s="35">
        <f>+'[1]CS-FC'!$N$212</f>
        <v>49.095</v>
      </c>
      <c r="Q23" s="35">
        <f t="shared" si="1"/>
        <v>209.506</v>
      </c>
      <c r="R23" s="53">
        <v>209.50599999999997</v>
      </c>
      <c r="S23" s="55">
        <f t="shared" si="5"/>
        <v>0</v>
      </c>
    </row>
    <row r="24" spans="1:19" ht="12">
      <c r="A24" s="37" t="s">
        <v>138</v>
      </c>
      <c r="B24" s="35">
        <f>+'[1]CS-FC'!$O$96</f>
        <v>80.738</v>
      </c>
      <c r="C24" s="35">
        <v>11.5</v>
      </c>
      <c r="D24" s="45">
        <v>0</v>
      </c>
      <c r="E24" s="45">
        <v>0</v>
      </c>
      <c r="F24" s="35">
        <f>+'[1]CS-FC'!$O$100</f>
        <v>6.541</v>
      </c>
      <c r="G24" s="45">
        <v>0</v>
      </c>
      <c r="H24" s="35">
        <f>+'[1]CS-FC'!$O$11</f>
        <v>3.949</v>
      </c>
      <c r="I24" s="35">
        <f>+'[1]CS-FC'!$O$19</f>
        <v>0.427</v>
      </c>
      <c r="J24" s="35">
        <f>+'[1]CS-FC'!$O$35</f>
        <v>3.355</v>
      </c>
      <c r="K24" s="45">
        <f>+'[1]CS-FC'!$O$39</f>
        <v>0</v>
      </c>
      <c r="L24" s="35">
        <f>+'[1]CS-FC'!$O$58</f>
        <v>24.691</v>
      </c>
      <c r="M24" s="45">
        <v>0</v>
      </c>
      <c r="N24" s="35">
        <f>+'[1]CS-FC'!$O$63</f>
        <v>37.057</v>
      </c>
      <c r="O24" s="35">
        <f>+'[1]CS-FC'!$O$239</f>
        <v>3.688</v>
      </c>
      <c r="P24" s="35">
        <f>+'[1]CS-FC'!$O$212</f>
        <v>48.942</v>
      </c>
      <c r="Q24" s="35">
        <f t="shared" si="1"/>
        <v>209.388</v>
      </c>
      <c r="R24" s="53">
        <v>209.38799999999998</v>
      </c>
      <c r="S24" s="55">
        <f t="shared" si="5"/>
        <v>0</v>
      </c>
    </row>
    <row r="25" spans="1:17" ht="12">
      <c r="A25" s="36">
        <v>2003</v>
      </c>
      <c r="B25" s="35"/>
      <c r="C25" s="35"/>
      <c r="D25" s="35"/>
      <c r="E25" s="45"/>
      <c r="F25" s="35"/>
      <c r="G25" s="45"/>
      <c r="H25" s="35"/>
      <c r="I25" s="35"/>
      <c r="J25" s="35"/>
      <c r="K25" s="35"/>
      <c r="L25" s="35"/>
      <c r="M25" s="35"/>
      <c r="N25" s="35"/>
      <c r="O25" s="35"/>
      <c r="P25" s="35"/>
      <c r="Q25" s="35"/>
    </row>
    <row r="26" spans="1:19" ht="12">
      <c r="A26" s="37" t="s">
        <v>127</v>
      </c>
      <c r="B26" s="35">
        <f>+'[1]CS-FC'!$P$96</f>
        <v>78.614</v>
      </c>
      <c r="C26" s="35">
        <v>11.476</v>
      </c>
      <c r="D26" s="45">
        <v>0</v>
      </c>
      <c r="E26" s="45">
        <v>0</v>
      </c>
      <c r="F26" s="35">
        <f>+'[1]CS-FC'!$P$100</f>
        <v>6.565</v>
      </c>
      <c r="G26" s="45">
        <v>0</v>
      </c>
      <c r="H26" s="45">
        <f>+'[1]CS-FC'!$P$11</f>
        <v>0</v>
      </c>
      <c r="I26" s="35">
        <f>+'[1]CS-FC'!$P$19</f>
        <v>0.055</v>
      </c>
      <c r="J26" s="45">
        <f>+'[1]CS-FC'!$P$35</f>
        <v>0.02</v>
      </c>
      <c r="K26" s="45">
        <f>+'[1]CS-FC'!$P$39</f>
        <v>0</v>
      </c>
      <c r="L26" s="35">
        <f>+'[1]CS-FC'!$P$58</f>
        <v>32.201</v>
      </c>
      <c r="M26" s="45">
        <v>0</v>
      </c>
      <c r="N26" s="35">
        <f>+'[1]CS-FC'!$P$63</f>
        <v>37.057</v>
      </c>
      <c r="O26" s="35">
        <f>+'[1]CS-FC'!$P$239</f>
        <v>3.62</v>
      </c>
      <c r="P26" s="35">
        <f>+'[1]CS-FC'!$P$212</f>
        <v>49.199</v>
      </c>
      <c r="Q26" s="35">
        <f t="shared" si="1"/>
        <v>207.33100000000002</v>
      </c>
      <c r="R26" s="53">
        <v>207.33100000000002</v>
      </c>
      <c r="S26" s="55">
        <f aca="true" t="shared" si="6" ref="S26:S37">+Q26-R26</f>
        <v>0</v>
      </c>
    </row>
    <row r="27" spans="1:19" ht="12">
      <c r="A27" s="37" t="s">
        <v>128</v>
      </c>
      <c r="B27" s="35">
        <f>+'[1]CS-FC'!$Q$96</f>
        <v>77.764</v>
      </c>
      <c r="C27" s="35">
        <v>11.737</v>
      </c>
      <c r="D27" s="45">
        <v>0</v>
      </c>
      <c r="E27" s="45">
        <v>0</v>
      </c>
      <c r="F27" s="35">
        <f>+'[1]CS-FC'!$Q$100</f>
        <v>6.278</v>
      </c>
      <c r="G27" s="45">
        <v>0</v>
      </c>
      <c r="H27" s="35">
        <f>+'[1]CS-FC'!$Q$11</f>
        <v>2.393</v>
      </c>
      <c r="I27" s="35">
        <f>+'[1]CS-FC'!$Q$19</f>
        <v>8.24</v>
      </c>
      <c r="J27" s="45">
        <f>+'[1]CS-FC'!$Q$35</f>
        <v>0.03</v>
      </c>
      <c r="K27" s="45">
        <f>+'[1]CS-FC'!$Q$39</f>
        <v>0</v>
      </c>
      <c r="L27" s="35">
        <f>+'[1]CS-FC'!$Q$58</f>
        <v>31.675</v>
      </c>
      <c r="M27" s="45">
        <v>0</v>
      </c>
      <c r="N27" s="35">
        <f>+'[1]CS-FC'!$Q$63</f>
        <v>37.057</v>
      </c>
      <c r="O27" s="35">
        <f>+'[1]CS-FC'!$Q$239</f>
        <v>3.608</v>
      </c>
      <c r="P27" s="35">
        <f>+'[1]CS-FC'!$Q$212</f>
        <v>49.465</v>
      </c>
      <c r="Q27" s="35">
        <f t="shared" si="1"/>
        <v>216.51000000000002</v>
      </c>
      <c r="R27" s="53">
        <v>216.51</v>
      </c>
      <c r="S27" s="55">
        <f t="shared" si="6"/>
        <v>0</v>
      </c>
    </row>
    <row r="28" spans="1:19" ht="12">
      <c r="A28" s="37" t="s">
        <v>129</v>
      </c>
      <c r="B28" s="35">
        <f>+'[1]CS-FC'!$R$96</f>
        <v>76.38</v>
      </c>
      <c r="C28" s="35">
        <v>12.777</v>
      </c>
      <c r="D28" s="45">
        <v>0</v>
      </c>
      <c r="E28" s="45">
        <v>0</v>
      </c>
      <c r="F28" s="35">
        <f>+'[1]CS-FC'!$R$100</f>
        <v>6.125</v>
      </c>
      <c r="G28" s="45">
        <v>0</v>
      </c>
      <c r="H28" s="35">
        <f>+'[1]CS-FC'!$R$11</f>
        <v>3.304</v>
      </c>
      <c r="I28" s="35">
        <f>+'[1]CS-FC'!$R$19</f>
        <v>1.918</v>
      </c>
      <c r="J28" s="45">
        <f>+'[1]CS-FC'!$R$35</f>
        <v>0</v>
      </c>
      <c r="K28" s="45">
        <f>+'[1]CS-FC'!$R$39</f>
        <v>0</v>
      </c>
      <c r="L28" s="35">
        <f>+'[1]CS-FC'!$R$58</f>
        <v>34.764</v>
      </c>
      <c r="M28" s="45">
        <v>0</v>
      </c>
      <c r="N28" s="35">
        <f>+'[1]CS-FC'!$R$63</f>
        <v>37.154</v>
      </c>
      <c r="O28" s="35">
        <f>+'[1]CS-FC'!$R$239</f>
        <v>3.714</v>
      </c>
      <c r="P28" s="35">
        <f>+'[1]CS-FC'!$R$212</f>
        <v>60.185</v>
      </c>
      <c r="Q28" s="35">
        <f t="shared" si="1"/>
        <v>223.544</v>
      </c>
      <c r="R28" s="53">
        <v>223.54399999999998</v>
      </c>
      <c r="S28" s="55">
        <f t="shared" si="6"/>
        <v>0</v>
      </c>
    </row>
    <row r="29" spans="1:19" ht="12">
      <c r="A29" s="37" t="s">
        <v>130</v>
      </c>
      <c r="B29" s="35">
        <f>+'[1]CS-FC'!$S$96</f>
        <v>76.85600000000001</v>
      </c>
      <c r="C29" s="35">
        <v>15.708</v>
      </c>
      <c r="D29" s="45">
        <v>0</v>
      </c>
      <c r="E29" s="45">
        <v>0</v>
      </c>
      <c r="F29" s="35">
        <f>+'[1]CS-FC'!$S$100</f>
        <v>5.65</v>
      </c>
      <c r="G29" s="45">
        <v>0</v>
      </c>
      <c r="H29" s="35">
        <f>+'[1]CS-FC'!$S$11</f>
        <v>4.609</v>
      </c>
      <c r="I29" s="35">
        <f>+'[1]CS-FC'!$S$19</f>
        <v>1.504</v>
      </c>
      <c r="J29" s="45">
        <f>+'[1]CS-FC'!$S$35</f>
        <v>0</v>
      </c>
      <c r="K29" s="45">
        <f>+'[1]CS-FC'!$S$39</f>
        <v>0</v>
      </c>
      <c r="L29" s="35">
        <f>+'[1]CS-FC'!$S$58</f>
        <v>41.378</v>
      </c>
      <c r="M29" s="45">
        <v>0</v>
      </c>
      <c r="N29" s="35">
        <f>+'[1]CS-FC'!$S$63</f>
        <v>37.141</v>
      </c>
      <c r="O29" s="35">
        <f>+'[1]CS-FC'!$S$239</f>
        <v>3.678</v>
      </c>
      <c r="P29" s="35">
        <f>+'[1]CS-FC'!$S$212</f>
        <v>60.202</v>
      </c>
      <c r="Q29" s="35">
        <f t="shared" si="1"/>
        <v>231.018</v>
      </c>
      <c r="R29" s="53">
        <v>231.01800000000003</v>
      </c>
      <c r="S29" s="55">
        <f t="shared" si="6"/>
        <v>0</v>
      </c>
    </row>
    <row r="30" spans="1:19" ht="12">
      <c r="A30" s="37" t="s">
        <v>131</v>
      </c>
      <c r="B30" s="35">
        <f>+'[1]CS-FC'!$T$96</f>
        <v>75.595</v>
      </c>
      <c r="C30" s="35">
        <v>15.609</v>
      </c>
      <c r="D30" s="45">
        <v>0</v>
      </c>
      <c r="E30" s="45">
        <v>0</v>
      </c>
      <c r="F30" s="35">
        <f>+'[1]CS-FC'!$T$100</f>
        <v>5.258</v>
      </c>
      <c r="G30" s="45">
        <v>0</v>
      </c>
      <c r="H30" s="35">
        <f>+'[1]CS-FC'!$T$11</f>
        <v>1.672</v>
      </c>
      <c r="I30" s="35">
        <f>+'[1]CS-FC'!$T$19</f>
        <v>1.272</v>
      </c>
      <c r="J30" s="35">
        <f>+'[1]CS-FC'!$T$35</f>
        <v>0.391</v>
      </c>
      <c r="K30" s="45">
        <f>+'[1]CS-FC'!$T$39</f>
        <v>0</v>
      </c>
      <c r="L30" s="35">
        <f>+'[1]CS-FC'!$T$58</f>
        <v>45.114</v>
      </c>
      <c r="M30" s="45">
        <v>0</v>
      </c>
      <c r="N30" s="35">
        <f>+'[1]CS-FC'!$T$63</f>
        <v>37.141</v>
      </c>
      <c r="O30" s="35">
        <f>+'[1]CS-FC'!$T$239</f>
        <v>3.638</v>
      </c>
      <c r="P30" s="35">
        <f>+'[1]CS-FC'!$T$212</f>
        <v>60.621</v>
      </c>
      <c r="Q30" s="35">
        <f t="shared" si="1"/>
        <v>230.702</v>
      </c>
      <c r="R30" s="53">
        <v>230.702</v>
      </c>
      <c r="S30" s="55">
        <f t="shared" si="6"/>
        <v>0</v>
      </c>
    </row>
    <row r="31" spans="1:19" ht="12">
      <c r="A31" s="37" t="s">
        <v>132</v>
      </c>
      <c r="B31" s="35">
        <f>+'[1]CS-FC'!$U$96</f>
        <v>75.15</v>
      </c>
      <c r="C31" s="35">
        <v>16.65</v>
      </c>
      <c r="D31" s="45">
        <v>0</v>
      </c>
      <c r="E31" s="45">
        <v>0</v>
      </c>
      <c r="F31" s="35">
        <f>+'[1]CS-FC'!$U$100</f>
        <v>5.14</v>
      </c>
      <c r="G31" s="45">
        <v>0</v>
      </c>
      <c r="H31" s="35">
        <f>+'[1]CS-FC'!$U$11</f>
        <v>1.595</v>
      </c>
      <c r="I31" s="35">
        <f>+'[1]CS-FC'!$U$19</f>
        <v>0.35</v>
      </c>
      <c r="J31" s="45">
        <f>+'[1]CS-FC'!$U$35</f>
        <v>0</v>
      </c>
      <c r="K31" s="45">
        <f>+'[1]CS-FC'!$U$39</f>
        <v>0</v>
      </c>
      <c r="L31" s="35">
        <f>+'[1]CS-FC'!$U$58</f>
        <v>52.718</v>
      </c>
      <c r="M31" s="45">
        <v>0</v>
      </c>
      <c r="N31" s="35">
        <f>+'[1]CS-FC'!$U$63</f>
        <v>37.187</v>
      </c>
      <c r="O31" s="35">
        <f>+'[1]CS-FC'!$U$239</f>
        <v>3.692</v>
      </c>
      <c r="P31" s="35">
        <f>+'[1]CS-FC'!$U$212</f>
        <v>60.67</v>
      </c>
      <c r="Q31" s="35">
        <f t="shared" si="1"/>
        <v>236.502</v>
      </c>
      <c r="R31" s="53">
        <v>236.502</v>
      </c>
      <c r="S31" s="55">
        <f t="shared" si="6"/>
        <v>0</v>
      </c>
    </row>
    <row r="32" spans="1:19" ht="12">
      <c r="A32" s="37" t="s">
        <v>133</v>
      </c>
      <c r="B32" s="35">
        <f>+'[1]CS-FC'!$V$96</f>
        <v>73.676</v>
      </c>
      <c r="C32" s="35">
        <v>16.127</v>
      </c>
      <c r="D32" s="45">
        <v>0</v>
      </c>
      <c r="E32" s="45">
        <v>0</v>
      </c>
      <c r="F32" s="35">
        <f>+'[1]CS-FC'!$V$100</f>
        <v>5.125</v>
      </c>
      <c r="G32" s="45">
        <v>0</v>
      </c>
      <c r="H32" s="35">
        <f>+'[1]CS-FC'!$V$11</f>
        <v>2.766</v>
      </c>
      <c r="I32" s="35">
        <f>+'[1]CS-FC'!$V$19</f>
        <v>3.308</v>
      </c>
      <c r="J32" s="45">
        <f>+'[1]CS-FC'!$V$35</f>
        <v>0</v>
      </c>
      <c r="K32" s="45">
        <f>+'[1]CS-FC'!$V$39</f>
        <v>0</v>
      </c>
      <c r="L32" s="35">
        <f>+'[1]CS-FC'!$V$58</f>
        <v>49.13</v>
      </c>
      <c r="M32" s="45">
        <v>0</v>
      </c>
      <c r="N32" s="35">
        <f>+'[1]CS-FC'!$V$63</f>
        <v>37.296</v>
      </c>
      <c r="O32" s="35">
        <f>+'[1]CS-FC'!$V$239</f>
        <v>3.646</v>
      </c>
      <c r="P32" s="35">
        <f>+'[1]CS-FC'!$V$212</f>
        <v>62.268</v>
      </c>
      <c r="Q32" s="35">
        <f t="shared" si="1"/>
        <v>237.21499999999997</v>
      </c>
      <c r="R32" s="53">
        <v>237.215</v>
      </c>
      <c r="S32" s="55">
        <f t="shared" si="6"/>
        <v>0</v>
      </c>
    </row>
    <row r="33" spans="1:19" ht="12">
      <c r="A33" s="37" t="s">
        <v>134</v>
      </c>
      <c r="B33" s="35">
        <f>+'[1]CS-FC'!$W$96</f>
        <v>73.045</v>
      </c>
      <c r="C33" s="35">
        <v>15.866</v>
      </c>
      <c r="D33" s="45">
        <v>0</v>
      </c>
      <c r="E33" s="45">
        <v>0</v>
      </c>
      <c r="F33" s="35">
        <f>+'[1]CS-FC'!$W$100</f>
        <v>4.827</v>
      </c>
      <c r="G33" s="45">
        <v>0</v>
      </c>
      <c r="H33" s="35">
        <f>+'[1]CS-FC'!$W$11</f>
        <v>2.987</v>
      </c>
      <c r="I33" s="35">
        <f>+'[1]CS-FC'!$W$19</f>
        <v>5.234</v>
      </c>
      <c r="J33" s="35">
        <f>+'[1]CS-FC'!$W$35</f>
        <v>7.746</v>
      </c>
      <c r="K33" s="45">
        <f>+'[1]CS-FC'!$W$39</f>
        <v>0</v>
      </c>
      <c r="L33" s="35">
        <f>+'[1]CS-FC'!$W$58</f>
        <v>32.195</v>
      </c>
      <c r="M33" s="45">
        <v>0</v>
      </c>
      <c r="N33" s="35">
        <f>+'[1]CS-FC'!$W$63</f>
        <v>37.363</v>
      </c>
      <c r="O33" s="35">
        <f>+'[1]CS-FC'!$W$239</f>
        <v>3.622</v>
      </c>
      <c r="P33" s="35">
        <f>+'[1]CS-FC'!$W$212</f>
        <v>60.348</v>
      </c>
      <c r="Q33" s="35">
        <f t="shared" si="1"/>
        <v>227.36700000000002</v>
      </c>
      <c r="R33" s="53">
        <v>227.36700000000002</v>
      </c>
      <c r="S33" s="55">
        <f t="shared" si="6"/>
        <v>0</v>
      </c>
    </row>
    <row r="34" spans="1:19" ht="12">
      <c r="A34" s="37" t="s">
        <v>135</v>
      </c>
      <c r="B34" s="35">
        <f>+'[1]CS-FC'!$X$96</f>
        <v>72.029</v>
      </c>
      <c r="C34" s="35">
        <v>15.844</v>
      </c>
      <c r="D34" s="45">
        <v>0</v>
      </c>
      <c r="E34" s="45">
        <v>0</v>
      </c>
      <c r="F34" s="35">
        <f>+'[1]CS-FC'!$X$100</f>
        <v>4.543</v>
      </c>
      <c r="G34" s="45">
        <v>0</v>
      </c>
      <c r="H34" s="35">
        <f>+'[1]CS-FC'!$X$11</f>
        <v>2.079</v>
      </c>
      <c r="I34" s="35">
        <f>+'[1]CS-FC'!$X$19</f>
        <v>1.31</v>
      </c>
      <c r="J34" s="35">
        <f>+'[1]CS-FC'!$X$35</f>
        <v>8.19</v>
      </c>
      <c r="K34" s="45">
        <f>+'[1]CS-FC'!$X$39</f>
        <v>0</v>
      </c>
      <c r="L34" s="35">
        <f>+'[1]CS-FC'!$X$58</f>
        <v>44.806</v>
      </c>
      <c r="M34" s="45">
        <v>0</v>
      </c>
      <c r="N34" s="35">
        <f>+'[1]CS-FC'!$X$63</f>
        <v>36.1</v>
      </c>
      <c r="O34" s="35">
        <f>+'[1]CS-FC'!$X$239</f>
        <v>3.577</v>
      </c>
      <c r="P34" s="35">
        <f>+'[1]CS-FC'!$X$212</f>
        <v>67.123</v>
      </c>
      <c r="Q34" s="35">
        <f t="shared" si="1"/>
        <v>239.757</v>
      </c>
      <c r="R34" s="53">
        <v>239.757</v>
      </c>
      <c r="S34" s="55">
        <f t="shared" si="6"/>
        <v>0</v>
      </c>
    </row>
    <row r="35" spans="1:19" ht="12">
      <c r="A35" s="37" t="s">
        <v>136</v>
      </c>
      <c r="B35" s="35">
        <f>+'[1]CS-FC'!$Y$96</f>
        <v>71.96600000000001</v>
      </c>
      <c r="C35" s="35">
        <v>16.083</v>
      </c>
      <c r="D35" s="45">
        <v>0</v>
      </c>
      <c r="E35" s="45">
        <v>0</v>
      </c>
      <c r="F35" s="35">
        <f>+'[1]CS-FC'!$Y$100</f>
        <v>3.699</v>
      </c>
      <c r="G35" s="45">
        <v>0</v>
      </c>
      <c r="H35" s="35">
        <f>+'[1]CS-FC'!$Y$11</f>
        <v>0.837</v>
      </c>
      <c r="I35" s="35">
        <f>+'[1]CS-FC'!$Y$19</f>
        <v>1.354</v>
      </c>
      <c r="J35" s="35">
        <f>+'[1]CS-FC'!$Y$35</f>
        <v>23.765</v>
      </c>
      <c r="K35" s="45">
        <f>+'[1]CS-FC'!$Y$39</f>
        <v>0</v>
      </c>
      <c r="L35" s="35">
        <f>+'[1]CS-FC'!$Y$58</f>
        <v>40.897</v>
      </c>
      <c r="M35" s="45">
        <v>0</v>
      </c>
      <c r="N35" s="35">
        <f>+'[1]CS-FC'!$Y$63</f>
        <v>37.091</v>
      </c>
      <c r="O35" s="35">
        <f>+'[1]CS-FC'!$Y$239</f>
        <v>3.541</v>
      </c>
      <c r="P35" s="35">
        <f>+'[1]CS-FC'!$Y$212</f>
        <v>59.46</v>
      </c>
      <c r="Q35" s="35">
        <f t="shared" si="1"/>
        <v>242.61</v>
      </c>
      <c r="R35" s="53">
        <v>242.61</v>
      </c>
      <c r="S35" s="55">
        <f t="shared" si="6"/>
        <v>0</v>
      </c>
    </row>
    <row r="36" spans="1:19" ht="12">
      <c r="A36" s="37" t="s">
        <v>137</v>
      </c>
      <c r="B36" s="35">
        <f>+'[1]CS-FC'!$Z$96</f>
        <v>71.972</v>
      </c>
      <c r="C36" s="35">
        <v>16.346</v>
      </c>
      <c r="D36" s="45">
        <v>0</v>
      </c>
      <c r="E36" s="45">
        <v>0</v>
      </c>
      <c r="F36" s="35">
        <f>+'[1]CS-FC'!$Z$100</f>
        <v>3.976</v>
      </c>
      <c r="G36" s="45">
        <v>0</v>
      </c>
      <c r="H36" s="35">
        <f>+'[1]CS-FC'!$Z$11</f>
        <v>1.114</v>
      </c>
      <c r="I36" s="35">
        <f>+'[1]CS-FC'!$Z$19</f>
        <v>3.364</v>
      </c>
      <c r="J36" s="35">
        <f>+'[1]CS-FC'!$Z$35</f>
        <v>8.907</v>
      </c>
      <c r="K36" s="45">
        <f>+'[1]CS-FC'!$Z$39</f>
        <v>0</v>
      </c>
      <c r="L36" s="35">
        <f>+'[1]CS-FC'!$Z$58</f>
        <v>46.569</v>
      </c>
      <c r="M36" s="45">
        <v>0</v>
      </c>
      <c r="N36" s="35">
        <f>+'[1]CS-FC'!$Z$63</f>
        <v>37.091</v>
      </c>
      <c r="O36" s="35">
        <f>+'[1]CS-FC'!$Z$239</f>
        <v>3.585</v>
      </c>
      <c r="P36" s="35">
        <f>+'[1]CS-FC'!$Z$212</f>
        <v>57.016</v>
      </c>
      <c r="Q36" s="35">
        <f t="shared" si="1"/>
        <v>233.594</v>
      </c>
      <c r="R36" s="53">
        <v>233.594</v>
      </c>
      <c r="S36" s="55">
        <f t="shared" si="6"/>
        <v>0</v>
      </c>
    </row>
    <row r="37" spans="1:19" ht="12">
      <c r="A37" s="37" t="s">
        <v>138</v>
      </c>
      <c r="B37" s="35">
        <f>+'[1]CS-FC'!$AA$96</f>
        <v>72.357</v>
      </c>
      <c r="C37" s="35">
        <v>16.603</v>
      </c>
      <c r="D37" s="45">
        <v>0</v>
      </c>
      <c r="E37" s="45">
        <v>0</v>
      </c>
      <c r="F37" s="35">
        <f>+'[1]CS-FC'!$AA$100</f>
        <v>3.718</v>
      </c>
      <c r="G37" s="45">
        <v>0</v>
      </c>
      <c r="H37" s="35">
        <f>+'[1]CS-FC'!$AA$11</f>
        <v>4.525</v>
      </c>
      <c r="I37" s="35">
        <f>+'[1]CS-FC'!$AA$19</f>
        <v>7.99</v>
      </c>
      <c r="J37" s="35">
        <f>+'[1]CS-FC'!$AA$35</f>
        <v>2.401</v>
      </c>
      <c r="K37" s="45">
        <f>+'[1]CS-FC'!$AA$39</f>
        <v>0</v>
      </c>
      <c r="L37" s="35">
        <f>+'[1]CS-FC'!$AA$58</f>
        <v>49.115</v>
      </c>
      <c r="M37" s="45">
        <v>0</v>
      </c>
      <c r="N37" s="35">
        <f>+'[1]CS-FC'!$AA$63</f>
        <v>37.468</v>
      </c>
      <c r="O37" s="35">
        <f>+'[1]CS-FC'!$AA$239</f>
        <v>3.53</v>
      </c>
      <c r="P37" s="35">
        <f>+'[1]CS-FC'!$AA$212</f>
        <v>56.443</v>
      </c>
      <c r="Q37" s="35">
        <f t="shared" si="1"/>
        <v>237.54700000000003</v>
      </c>
      <c r="R37" s="53">
        <v>237.547</v>
      </c>
      <c r="S37" s="55">
        <f t="shared" si="6"/>
        <v>0</v>
      </c>
    </row>
    <row r="38" spans="1:17" ht="12">
      <c r="A38" s="36">
        <v>2004</v>
      </c>
      <c r="B38" s="35"/>
      <c r="C38" s="35"/>
      <c r="D38" s="35"/>
      <c r="E38" s="45"/>
      <c r="F38" s="35"/>
      <c r="G38" s="45"/>
      <c r="H38" s="35"/>
      <c r="I38" s="35"/>
      <c r="J38" s="45"/>
      <c r="K38" s="45"/>
      <c r="L38" s="35"/>
      <c r="M38" s="35"/>
      <c r="N38" s="35"/>
      <c r="O38" s="35"/>
      <c r="P38" s="35"/>
      <c r="Q38" s="35"/>
    </row>
    <row r="39" spans="1:19" ht="12">
      <c r="A39" s="37" t="s">
        <v>127</v>
      </c>
      <c r="B39" s="35">
        <f>+'[1]CS-FC'!$AB$96</f>
        <v>71.19200000000001</v>
      </c>
      <c r="C39" s="35">
        <v>16.205</v>
      </c>
      <c r="D39" s="45">
        <v>0</v>
      </c>
      <c r="E39" s="45">
        <v>0</v>
      </c>
      <c r="F39" s="35">
        <f>+'[1]CS-FC'!$AB$100</f>
        <v>3.493</v>
      </c>
      <c r="G39" s="45">
        <v>0</v>
      </c>
      <c r="H39" s="35">
        <f>+'[1]CS-FC'!$AB$11</f>
        <v>3.443</v>
      </c>
      <c r="I39" s="35">
        <f>+'[1]CS-FC'!$AB$19</f>
        <v>3.605</v>
      </c>
      <c r="J39" s="35">
        <f>+'[1]CS-FC'!$AB$35</f>
        <v>0.099</v>
      </c>
      <c r="K39" s="45">
        <f>+'[1]CS-FC'!$AB$39</f>
        <v>0</v>
      </c>
      <c r="L39" s="35">
        <f>+'[1]CS-FC'!$AB$58</f>
        <v>54.844</v>
      </c>
      <c r="M39" s="45">
        <v>0</v>
      </c>
      <c r="N39" s="35">
        <f>+'[1]CS-FC'!$AB$63</f>
        <v>37.472</v>
      </c>
      <c r="O39" s="35">
        <f>+'[1]CS-FC'!$AB$239</f>
        <v>3.585</v>
      </c>
      <c r="P39" s="35">
        <f>+'[1]CS-FC'!$AB$212</f>
        <v>56.971</v>
      </c>
      <c r="Q39" s="35">
        <f t="shared" si="1"/>
        <v>234.70400000000004</v>
      </c>
      <c r="R39" s="53">
        <v>234.70400000000004</v>
      </c>
      <c r="S39" s="55">
        <f aca="true" t="shared" si="7" ref="S39:S50">+Q39-R39</f>
        <v>0</v>
      </c>
    </row>
    <row r="40" spans="1:19" ht="12">
      <c r="A40" s="37" t="s">
        <v>128</v>
      </c>
      <c r="B40" s="35">
        <f>+'[1]CS-FC'!$AC$96</f>
        <v>71.25</v>
      </c>
      <c r="C40" s="35">
        <v>17.969</v>
      </c>
      <c r="D40" s="45">
        <v>0</v>
      </c>
      <c r="E40" s="45">
        <v>0</v>
      </c>
      <c r="F40" s="35">
        <f>+'[1]CS-FC'!$AC$100</f>
        <v>3.517</v>
      </c>
      <c r="G40" s="45">
        <v>0</v>
      </c>
      <c r="H40" s="35">
        <f>+'[1]CS-FC'!$AC$11</f>
        <v>3.052</v>
      </c>
      <c r="I40" s="35">
        <f>+'[1]CS-FC'!$AC$19</f>
        <v>0.137</v>
      </c>
      <c r="J40" s="45">
        <f>+'[1]CS-FC'!$AC$35</f>
        <v>0</v>
      </c>
      <c r="K40" s="45">
        <f>+'[1]CS-FC'!$AC$39</f>
        <v>0</v>
      </c>
      <c r="L40" s="35">
        <f>+'[1]CS-FC'!$AC$58</f>
        <v>61.376</v>
      </c>
      <c r="M40" s="45">
        <v>0</v>
      </c>
      <c r="N40" s="35">
        <f>+'[1]CS-FC'!$AC$63</f>
        <v>55.894</v>
      </c>
      <c r="O40" s="35">
        <f>+'[1]CS-FC'!$AC$239</f>
        <v>3.269</v>
      </c>
      <c r="P40" s="35">
        <f>+'[1]CS-FC'!$AC$212</f>
        <v>60.119</v>
      </c>
      <c r="Q40" s="35">
        <f t="shared" si="1"/>
        <v>258.61400000000003</v>
      </c>
      <c r="R40" s="53">
        <v>258.614</v>
      </c>
      <c r="S40" s="55">
        <f t="shared" si="7"/>
        <v>0</v>
      </c>
    </row>
    <row r="41" spans="1:19" ht="12">
      <c r="A41" s="37" t="s">
        <v>129</v>
      </c>
      <c r="B41" s="35">
        <f>+'[1]CS-FC'!$AD$96</f>
        <v>70.59899999999999</v>
      </c>
      <c r="C41" s="35">
        <v>17.488</v>
      </c>
      <c r="D41" s="45">
        <v>0</v>
      </c>
      <c r="E41" s="45">
        <v>0</v>
      </c>
      <c r="F41" s="35">
        <f>+'[1]CS-FC'!$AD$100</f>
        <v>3.844</v>
      </c>
      <c r="G41" s="45">
        <v>0</v>
      </c>
      <c r="H41" s="35">
        <f>+'[1]CS-FC'!$AD$11</f>
        <v>2.891</v>
      </c>
      <c r="I41" s="35">
        <f>+'[1]CS-FC'!$AD$19</f>
        <v>20.273</v>
      </c>
      <c r="J41" s="45">
        <f>+'[1]CS-FC'!$AD$35</f>
        <v>0</v>
      </c>
      <c r="K41" s="45">
        <f>+'[1]CS-FC'!$AD$39</f>
        <v>0</v>
      </c>
      <c r="L41" s="35">
        <f>+'[1]CS-FC'!$AD$58</f>
        <v>44.114</v>
      </c>
      <c r="M41" s="45">
        <v>0</v>
      </c>
      <c r="N41" s="35">
        <f>+'[1]CS-FC'!$AD$63</f>
        <v>55.232</v>
      </c>
      <c r="O41" s="35">
        <f>+'[1]CS-FC'!$AD$239</f>
        <v>3.24</v>
      </c>
      <c r="P41" s="35">
        <f>+'[1]CS-FC'!$AD$212</f>
        <v>60.881</v>
      </c>
      <c r="Q41" s="35">
        <f t="shared" si="1"/>
        <v>261.07399999999996</v>
      </c>
      <c r="R41" s="53">
        <v>261.07399999999996</v>
      </c>
      <c r="S41" s="55">
        <f t="shared" si="7"/>
        <v>0</v>
      </c>
    </row>
    <row r="42" spans="1:19" ht="12">
      <c r="A42" s="37" t="s">
        <v>130</v>
      </c>
      <c r="B42" s="35">
        <f>+'[1]CS-FC'!$AE$96</f>
        <v>71.187</v>
      </c>
      <c r="C42" s="35">
        <v>17.562</v>
      </c>
      <c r="D42" s="45">
        <v>0</v>
      </c>
      <c r="E42" s="45">
        <v>0</v>
      </c>
      <c r="F42" s="35">
        <f>+'[1]CS-FC'!$AE$100</f>
        <v>3.788</v>
      </c>
      <c r="G42" s="45">
        <v>0</v>
      </c>
      <c r="H42" s="35">
        <f>+'[1]CS-FC'!$AE$11</f>
        <v>1.696</v>
      </c>
      <c r="I42" s="35">
        <f>+'[1]CS-FC'!$AE$19</f>
        <v>8.246</v>
      </c>
      <c r="J42" s="45">
        <f>+'[1]CS-FC'!$AE$35</f>
        <v>0</v>
      </c>
      <c r="K42" s="45">
        <f>+'[1]CS-FC'!$AE$39</f>
        <v>0</v>
      </c>
      <c r="L42" s="35">
        <f>+'[1]CS-FC'!$AE$58</f>
        <v>50.234</v>
      </c>
      <c r="M42" s="45">
        <v>0</v>
      </c>
      <c r="N42" s="35">
        <f>+'[1]CS-FC'!$AE$63</f>
        <v>55.232</v>
      </c>
      <c r="O42" s="35">
        <f>+'[1]CS-FC'!$AE$239</f>
        <v>3.201</v>
      </c>
      <c r="P42" s="35">
        <f>+'[1]CS-FC'!$AE$212</f>
        <v>60.014</v>
      </c>
      <c r="Q42" s="35">
        <f t="shared" si="1"/>
        <v>253.59799999999998</v>
      </c>
      <c r="R42" s="53">
        <v>253.598</v>
      </c>
      <c r="S42" s="55">
        <f t="shared" si="7"/>
        <v>0</v>
      </c>
    </row>
    <row r="43" spans="1:19" ht="12">
      <c r="A43" s="37" t="s">
        <v>131</v>
      </c>
      <c r="B43" s="35">
        <f>+'[1]CS-FC'!$AF$96</f>
        <v>77.544</v>
      </c>
      <c r="C43" s="35">
        <v>22.056</v>
      </c>
      <c r="D43" s="45">
        <v>0</v>
      </c>
      <c r="E43" s="45">
        <v>0</v>
      </c>
      <c r="F43" s="35">
        <f>+'[1]CS-FC'!$AF$100</f>
        <v>3.858</v>
      </c>
      <c r="G43" s="45">
        <v>0</v>
      </c>
      <c r="H43" s="35">
        <f>+'[1]CS-FC'!$AF$11</f>
        <v>6.786</v>
      </c>
      <c r="I43" s="35">
        <f>+'[1]CS-FC'!$AF$19</f>
        <v>3.76</v>
      </c>
      <c r="J43" s="35">
        <f>+'[1]CS-FC'!$AF$35</f>
        <v>2.287</v>
      </c>
      <c r="K43" s="45">
        <f>+'[1]CS-FC'!$AF$39</f>
        <v>0</v>
      </c>
      <c r="L43" s="35">
        <f>+'[1]CS-FC'!$AF$58</f>
        <v>39.672</v>
      </c>
      <c r="M43" s="45">
        <v>0</v>
      </c>
      <c r="N43" s="35">
        <f>+'[1]CS-FC'!$AF$63</f>
        <v>58.845</v>
      </c>
      <c r="O43" s="35">
        <f>+'[1]CS-FC'!$AF$239</f>
        <v>1.454</v>
      </c>
      <c r="P43" s="35">
        <f>+'[1]CS-FC'!$AF$212</f>
        <v>62.79</v>
      </c>
      <c r="Q43" s="35">
        <f t="shared" si="1"/>
        <v>256.99600000000004</v>
      </c>
      <c r="R43" s="53">
        <v>256.996</v>
      </c>
      <c r="S43" s="55">
        <f t="shared" si="7"/>
        <v>0</v>
      </c>
    </row>
    <row r="44" spans="1:19" ht="12">
      <c r="A44" s="37" t="s">
        <v>132</v>
      </c>
      <c r="B44" s="35">
        <f>+'[1]CS-FC'!$AG$96</f>
        <v>77.544</v>
      </c>
      <c r="C44" s="35">
        <v>22.056</v>
      </c>
      <c r="D44" s="45">
        <v>0</v>
      </c>
      <c r="E44" s="45">
        <v>0</v>
      </c>
      <c r="F44" s="35">
        <f>+'[1]CS-FC'!$AG$100</f>
        <v>3.858</v>
      </c>
      <c r="G44" s="45">
        <v>0</v>
      </c>
      <c r="H44" s="35">
        <f>+'[1]CS-FC'!$AG$11</f>
        <v>6.786</v>
      </c>
      <c r="I44" s="35">
        <f>+'[1]CS-FC'!$AG$19</f>
        <v>3.76</v>
      </c>
      <c r="J44" s="35">
        <f>+'[1]CS-FC'!$AG$35</f>
        <v>2.287</v>
      </c>
      <c r="K44" s="45">
        <f>+'[1]CS-FC'!$AG$39</f>
        <v>0</v>
      </c>
      <c r="L44" s="35">
        <f>+'[1]CS-FC'!$AG$58</f>
        <v>39.672</v>
      </c>
      <c r="M44" s="45">
        <v>0</v>
      </c>
      <c r="N44" s="35">
        <f>+'[1]CS-FC'!$AG$63</f>
        <v>58.845</v>
      </c>
      <c r="O44" s="35">
        <f>+'[1]CS-FC'!$AG$239</f>
        <v>1.454</v>
      </c>
      <c r="P44" s="35">
        <f>+'[1]CS-FC'!$AG$212</f>
        <v>62.79</v>
      </c>
      <c r="Q44" s="35">
        <f t="shared" si="1"/>
        <v>256.99600000000004</v>
      </c>
      <c r="R44" s="53">
        <v>256.996</v>
      </c>
      <c r="S44" s="55">
        <f t="shared" si="7"/>
        <v>0</v>
      </c>
    </row>
    <row r="45" spans="1:19" ht="12">
      <c r="A45" s="37" t="s">
        <v>133</v>
      </c>
      <c r="B45" s="35">
        <f>+'[1]CS-FC'!$AH$96</f>
        <v>83.585</v>
      </c>
      <c r="C45" s="35">
        <v>27.907</v>
      </c>
      <c r="D45" s="45">
        <v>0</v>
      </c>
      <c r="E45" s="45">
        <v>0</v>
      </c>
      <c r="F45" s="35">
        <f>+'[1]CS-FC'!$AH$100</f>
        <v>3.817</v>
      </c>
      <c r="G45" s="45">
        <v>0</v>
      </c>
      <c r="H45" s="35">
        <f>+'[1]CS-FC'!$AH$11</f>
        <v>3.713</v>
      </c>
      <c r="I45" s="35">
        <f>+'[1]CS-FC'!$AH$19</f>
        <v>0.35</v>
      </c>
      <c r="J45" s="35">
        <f>+'[1]CS-FC'!$AH$35</f>
        <v>0.929</v>
      </c>
      <c r="K45" s="45">
        <f>+'[1]CS-FC'!$AH$39</f>
        <v>0</v>
      </c>
      <c r="L45" s="35">
        <f>+'[1]CS-FC'!$AH$58</f>
        <v>40.45</v>
      </c>
      <c r="M45" s="45">
        <v>0</v>
      </c>
      <c r="N45" s="35">
        <f>+'[1]CS-FC'!$AH$63</f>
        <v>60.77</v>
      </c>
      <c r="O45" s="35">
        <f>+'[1]CS-FC'!$AH$239</f>
        <v>1.45</v>
      </c>
      <c r="P45" s="35">
        <f>+'[1]CS-FC'!$AH$212</f>
        <v>64.531</v>
      </c>
      <c r="Q45" s="35">
        <f t="shared" si="1"/>
        <v>259.595</v>
      </c>
      <c r="R45" s="53">
        <v>259.595</v>
      </c>
      <c r="S45" s="55">
        <f t="shared" si="7"/>
        <v>0</v>
      </c>
    </row>
    <row r="46" spans="1:19" ht="12">
      <c r="A46" s="37" t="s">
        <v>134</v>
      </c>
      <c r="B46" s="35">
        <f>+'[1]CS-FC'!$AI$96</f>
        <v>84.852</v>
      </c>
      <c r="C46" s="35">
        <v>27.354</v>
      </c>
      <c r="D46" s="45">
        <v>0</v>
      </c>
      <c r="E46" s="45">
        <v>0</v>
      </c>
      <c r="F46" s="35">
        <f>+'[1]CS-FC'!$AI$100</f>
        <v>4.295</v>
      </c>
      <c r="G46" s="45">
        <v>0</v>
      </c>
      <c r="H46" s="35">
        <f>+'[1]CS-FC'!$AI$11</f>
        <v>11.044</v>
      </c>
      <c r="I46" s="35">
        <f>+'[1]CS-FC'!$AI$19</f>
        <v>12.302</v>
      </c>
      <c r="J46" s="45">
        <f>+'[1]CS-FC'!$AI$35</f>
        <v>0</v>
      </c>
      <c r="K46" s="45">
        <f>+'[1]CS-FC'!$AI$39</f>
        <v>0</v>
      </c>
      <c r="L46" s="35">
        <f>+'[1]CS-FC'!$AI$58</f>
        <v>28.03</v>
      </c>
      <c r="M46" s="45">
        <v>0</v>
      </c>
      <c r="N46" s="35">
        <f>+'[1]CS-FC'!$AI$63</f>
        <v>60.77</v>
      </c>
      <c r="O46" s="35">
        <f>+'[1]CS-FC'!$AI$239</f>
        <v>1.383</v>
      </c>
      <c r="P46" s="35">
        <f>+'[1]CS-FC'!$AI$212</f>
        <v>61.341</v>
      </c>
      <c r="Q46" s="35">
        <f t="shared" si="1"/>
        <v>264.017</v>
      </c>
      <c r="R46" s="53">
        <v>264.017</v>
      </c>
      <c r="S46" s="55">
        <f t="shared" si="7"/>
        <v>0</v>
      </c>
    </row>
    <row r="47" spans="1:19" ht="12">
      <c r="A47" s="37" t="s">
        <v>135</v>
      </c>
      <c r="B47" s="35">
        <f>+'[1]CS-FC'!$AJ$96</f>
        <v>79.213</v>
      </c>
      <c r="C47" s="35">
        <v>26.539</v>
      </c>
      <c r="D47" s="45">
        <v>0</v>
      </c>
      <c r="E47" s="45">
        <v>0</v>
      </c>
      <c r="F47" s="35">
        <f>+'[1]CS-FC'!$AJ$100</f>
        <v>4.621</v>
      </c>
      <c r="G47" s="45">
        <v>0</v>
      </c>
      <c r="H47" s="35">
        <f>+'[1]CS-FC'!$AJ$11</f>
        <v>5.845</v>
      </c>
      <c r="I47" s="35">
        <f>+'[1]CS-FC'!$AJ$19</f>
        <v>0.347</v>
      </c>
      <c r="J47" s="35">
        <f>+'[1]CS-FC'!$AJ$35</f>
        <v>2.185</v>
      </c>
      <c r="K47" s="45">
        <f>+'[1]CS-FC'!$AJ$39</f>
        <v>0</v>
      </c>
      <c r="L47" s="35">
        <f>+'[1]CS-FC'!$AJ$58</f>
        <v>36.275</v>
      </c>
      <c r="M47" s="45">
        <v>0</v>
      </c>
      <c r="N47" s="35">
        <f>+'[1]CS-FC'!$AJ$63</f>
        <v>61.898</v>
      </c>
      <c r="O47" s="35">
        <f>+'[1]CS-FC'!$AJ$239</f>
        <v>1.42</v>
      </c>
      <c r="P47" s="35">
        <f>+'[1]CS-FC'!$AJ$212</f>
        <v>60.571</v>
      </c>
      <c r="Q47" s="35">
        <f t="shared" si="1"/>
        <v>252.37499999999997</v>
      </c>
      <c r="R47" s="53">
        <v>252.375</v>
      </c>
      <c r="S47" s="55">
        <f t="shared" si="7"/>
        <v>0</v>
      </c>
    </row>
    <row r="48" spans="1:19" ht="12">
      <c r="A48" s="37" t="s">
        <v>136</v>
      </c>
      <c r="B48" s="35">
        <f>+'[1]CS-FC'!$AK$96</f>
        <v>79.185</v>
      </c>
      <c r="C48" s="35">
        <v>26.122</v>
      </c>
      <c r="D48" s="45">
        <v>0</v>
      </c>
      <c r="E48" s="45">
        <v>0</v>
      </c>
      <c r="F48" s="35">
        <f>+'[1]CS-FC'!$AK$100</f>
        <v>4.825</v>
      </c>
      <c r="G48" s="45">
        <v>0</v>
      </c>
      <c r="H48" s="35">
        <f>+'[1]CS-FC'!$AK$11</f>
        <v>3.249</v>
      </c>
      <c r="I48" s="35">
        <f>+'[1]CS-FC'!$AK$19</f>
        <v>0.133</v>
      </c>
      <c r="J48" s="35">
        <f>+'[1]CS-FC'!$AK$35</f>
        <v>0.583</v>
      </c>
      <c r="K48" s="45">
        <f>+'[1]CS-FC'!$AK$39</f>
        <v>0</v>
      </c>
      <c r="L48" s="35">
        <f>+'[1]CS-FC'!$AK$58</f>
        <v>39.764</v>
      </c>
      <c r="M48" s="45">
        <v>0</v>
      </c>
      <c r="N48" s="35">
        <f>+'[1]CS-FC'!$AK$63</f>
        <v>61.989</v>
      </c>
      <c r="O48" s="35">
        <f>+'[1]CS-FC'!$AK$239</f>
        <v>1.378</v>
      </c>
      <c r="P48" s="35">
        <f>+'[1]CS-FC'!$AK$212</f>
        <v>59.849</v>
      </c>
      <c r="Q48" s="35">
        <f t="shared" si="1"/>
        <v>250.95499999999998</v>
      </c>
      <c r="R48" s="53">
        <v>250.955</v>
      </c>
      <c r="S48" s="55">
        <f t="shared" si="7"/>
        <v>0</v>
      </c>
    </row>
    <row r="49" spans="1:19" ht="12">
      <c r="A49" s="37" t="s">
        <v>137</v>
      </c>
      <c r="B49" s="35">
        <f>+'[1]CS-FC'!$AL$96</f>
        <v>78.929</v>
      </c>
      <c r="C49" s="35">
        <v>24.98</v>
      </c>
      <c r="D49" s="45">
        <v>0</v>
      </c>
      <c r="E49" s="45">
        <v>0</v>
      </c>
      <c r="F49" s="35">
        <f>+'[1]CS-FC'!$AL$100</f>
        <v>5.201</v>
      </c>
      <c r="G49" s="45">
        <v>0</v>
      </c>
      <c r="H49" s="35">
        <f>+'[1]CS-FC'!$AL$11</f>
        <v>3.119</v>
      </c>
      <c r="I49" s="35">
        <f>+'[1]CS-FC'!$AL$19</f>
        <v>3.283</v>
      </c>
      <c r="J49" s="35">
        <f>+'[1]CS-FC'!$AL$35</f>
        <v>5</v>
      </c>
      <c r="K49" s="45">
        <f>+'[1]CS-FC'!$AL$39</f>
        <v>0</v>
      </c>
      <c r="L49" s="35">
        <f>+'[1]CS-FC'!$AL$58</f>
        <v>27.815</v>
      </c>
      <c r="M49" s="45">
        <v>0</v>
      </c>
      <c r="N49" s="35">
        <f>+'[1]CS-FC'!$AL$63</f>
        <v>61.999</v>
      </c>
      <c r="O49" s="35">
        <f>+'[1]CS-FC'!$AL$239</f>
        <v>1.353</v>
      </c>
      <c r="P49" s="35">
        <f>+'[1]CS-FC'!$AL$212</f>
        <v>60.388</v>
      </c>
      <c r="Q49" s="35">
        <f t="shared" si="1"/>
        <v>247.08700000000002</v>
      </c>
      <c r="R49" s="53">
        <v>247.08700000000002</v>
      </c>
      <c r="S49" s="55">
        <f t="shared" si="7"/>
        <v>0</v>
      </c>
    </row>
    <row r="50" spans="1:19" ht="12">
      <c r="A50" s="37" t="s">
        <v>138</v>
      </c>
      <c r="B50" s="35">
        <f>+'[1]CS-FC'!$AM$96</f>
        <v>76.123</v>
      </c>
      <c r="C50" s="35">
        <v>24.036</v>
      </c>
      <c r="D50" s="45">
        <v>0</v>
      </c>
      <c r="E50" s="45">
        <v>0</v>
      </c>
      <c r="F50" s="35">
        <f>+'[1]CS-FC'!$AM$100</f>
        <v>5.479</v>
      </c>
      <c r="G50" s="45">
        <v>0</v>
      </c>
      <c r="H50" s="35">
        <f>+'[1]CS-FC'!$AM$11</f>
        <v>14.443</v>
      </c>
      <c r="I50" s="35">
        <f>+'[1]CS-FC'!$AM$19</f>
        <v>0.309</v>
      </c>
      <c r="J50" s="35">
        <f>+'[1]CS-FC'!$AM$35</f>
        <v>1.33</v>
      </c>
      <c r="K50" s="45">
        <f>+'[1]CS-FC'!$AM$39</f>
        <v>0</v>
      </c>
      <c r="L50" s="35">
        <f>+'[1]CS-FC'!$AM$58</f>
        <v>38.05</v>
      </c>
      <c r="M50" s="45">
        <v>0</v>
      </c>
      <c r="N50" s="35">
        <f>+'[1]CS-FC'!$AM$63</f>
        <v>62.053</v>
      </c>
      <c r="O50" s="35">
        <f>+'[1]CS-FC'!$AM$239</f>
        <v>1.341</v>
      </c>
      <c r="P50" s="35">
        <f>+'[1]CS-FC'!$AM$212</f>
        <v>59.592</v>
      </c>
      <c r="Q50" s="35">
        <f t="shared" si="1"/>
        <v>258.71999999999997</v>
      </c>
      <c r="R50" s="53">
        <v>258.72</v>
      </c>
      <c r="S50" s="55">
        <f t="shared" si="7"/>
        <v>0</v>
      </c>
    </row>
    <row r="51" spans="1:17" ht="12">
      <c r="A51" s="36">
        <v>2005</v>
      </c>
      <c r="B51" s="35"/>
      <c r="C51" s="35"/>
      <c r="D51" s="45"/>
      <c r="E51" s="45"/>
      <c r="F51" s="35"/>
      <c r="G51" s="35"/>
      <c r="H51" s="35"/>
      <c r="I51" s="35"/>
      <c r="J51" s="45"/>
      <c r="K51" s="45"/>
      <c r="L51" s="35"/>
      <c r="M51" s="35"/>
      <c r="N51" s="35"/>
      <c r="O51" s="35"/>
      <c r="P51" s="35"/>
      <c r="Q51" s="35"/>
    </row>
    <row r="52" spans="1:19" ht="12">
      <c r="A52" s="37" t="s">
        <v>127</v>
      </c>
      <c r="B52" s="35">
        <f>+'[1]CS-FC'!$AN$96</f>
        <v>75.554</v>
      </c>
      <c r="C52" s="35">
        <v>23.71</v>
      </c>
      <c r="D52" s="45">
        <v>0</v>
      </c>
      <c r="E52" s="45">
        <v>0</v>
      </c>
      <c r="F52" s="35">
        <f>+'[1]CS-FC'!$AN$100</f>
        <v>6.027</v>
      </c>
      <c r="G52" s="45">
        <v>0</v>
      </c>
      <c r="H52" s="35">
        <f>+'[1]CS-FC'!$AN$11</f>
        <v>2.939</v>
      </c>
      <c r="I52" s="35">
        <f>+'[1]CS-FC'!$AN$19</f>
        <v>1.386</v>
      </c>
      <c r="J52" s="45">
        <f>+'[1]CS-FC'!$AN$35</f>
        <v>0</v>
      </c>
      <c r="K52" s="45">
        <f>+'[1]CS-FC'!$AN$39</f>
        <v>0</v>
      </c>
      <c r="L52" s="35">
        <f>+'[1]CS-FC'!$AN$58</f>
        <v>45.929</v>
      </c>
      <c r="M52" s="45">
        <v>0</v>
      </c>
      <c r="N52" s="35">
        <f>+'[1]CS-FC'!$AN$63</f>
        <v>71.794</v>
      </c>
      <c r="O52" s="35">
        <f>+'[1]CS-FC'!$AN$239</f>
        <v>1.305</v>
      </c>
      <c r="P52" s="35">
        <f>+'[1]CS-FC'!$AN$212</f>
        <v>65.461</v>
      </c>
      <c r="Q52" s="35">
        <f t="shared" si="1"/>
        <v>270.39500000000004</v>
      </c>
      <c r="R52" s="53">
        <v>270.395</v>
      </c>
      <c r="S52" s="55">
        <f aca="true" t="shared" si="8" ref="S52:S63">+Q52-R52</f>
        <v>0</v>
      </c>
    </row>
    <row r="53" spans="1:19" ht="12">
      <c r="A53" s="37" t="s">
        <v>128</v>
      </c>
      <c r="B53" s="35">
        <f>+'[1]CS-FC'!$AO$96</f>
        <v>75.727</v>
      </c>
      <c r="C53" s="35">
        <v>23.278</v>
      </c>
      <c r="D53" s="45">
        <v>0</v>
      </c>
      <c r="E53" s="45">
        <v>0</v>
      </c>
      <c r="F53" s="35">
        <f>+'[1]CS-FC'!$AO$100</f>
        <v>6.755</v>
      </c>
      <c r="G53" s="45">
        <v>0</v>
      </c>
      <c r="H53" s="35">
        <f>+'[1]CS-FC'!$AO$11</f>
        <v>1.749</v>
      </c>
      <c r="I53" s="35">
        <f>+'[1]CS-FC'!$AO$19</f>
        <v>2.926</v>
      </c>
      <c r="J53" s="45">
        <f>+'[1]CS-FC'!$AO$35</f>
        <v>0</v>
      </c>
      <c r="K53" s="45">
        <f>+'[1]CS-FC'!$AO$39</f>
        <v>0</v>
      </c>
      <c r="L53" s="35">
        <f>+'[1]CS-FC'!$AO$58</f>
        <v>37.695</v>
      </c>
      <c r="M53" s="45">
        <v>0</v>
      </c>
      <c r="N53" s="35">
        <f>+'[1]CS-FC'!$AO$63</f>
        <v>71.885</v>
      </c>
      <c r="O53" s="35">
        <f>+'[1]CS-FC'!$AO$239</f>
        <v>1.417</v>
      </c>
      <c r="P53" s="35">
        <f>+'[1]CS-FC'!$AO$212</f>
        <v>65.496</v>
      </c>
      <c r="Q53" s="35">
        <f t="shared" si="1"/>
        <v>263.65000000000003</v>
      </c>
      <c r="R53" s="53">
        <v>263.65</v>
      </c>
      <c r="S53" s="55">
        <f t="shared" si="8"/>
        <v>0</v>
      </c>
    </row>
    <row r="54" spans="1:19" ht="12">
      <c r="A54" s="37" t="s">
        <v>129</v>
      </c>
      <c r="B54" s="35">
        <f>+'[1]CS-FC'!$AP$96</f>
        <v>75.656</v>
      </c>
      <c r="C54" s="35">
        <v>22.827</v>
      </c>
      <c r="D54" s="45">
        <v>0</v>
      </c>
      <c r="E54" s="45">
        <v>0</v>
      </c>
      <c r="F54" s="35">
        <f>+'[1]CS-FC'!$AP$100</f>
        <v>6.744</v>
      </c>
      <c r="G54" s="45">
        <v>0</v>
      </c>
      <c r="H54" s="35">
        <f>+'[1]CS-FC'!$AP$11</f>
        <v>1.314</v>
      </c>
      <c r="I54" s="35">
        <f>+'[1]CS-FC'!$AP$19</f>
        <v>0.284</v>
      </c>
      <c r="J54" s="35">
        <f>+'[1]CS-FC'!$AP$35</f>
        <v>3.8</v>
      </c>
      <c r="K54" s="45">
        <f>+'[1]CS-FC'!$AP$39</f>
        <v>0</v>
      </c>
      <c r="L54" s="35">
        <f>+'[1]CS-FC'!$AP$58</f>
        <v>36.148</v>
      </c>
      <c r="M54" s="45">
        <v>0</v>
      </c>
      <c r="N54" s="35">
        <f>+'[1]CS-FC'!$AP$63</f>
        <v>72.004</v>
      </c>
      <c r="O54" s="35">
        <f>+'[1]CS-FC'!$AP$239</f>
        <v>1.407</v>
      </c>
      <c r="P54" s="35">
        <f>+'[1]CS-FC'!$AP$212</f>
        <v>65.571</v>
      </c>
      <c r="Q54" s="35">
        <f t="shared" si="1"/>
        <v>262.928</v>
      </c>
      <c r="R54" s="53">
        <v>262.928</v>
      </c>
      <c r="S54" s="55">
        <f t="shared" si="8"/>
        <v>0</v>
      </c>
    </row>
    <row r="55" spans="1:19" ht="12">
      <c r="A55" s="37" t="s">
        <v>130</v>
      </c>
      <c r="B55" s="35">
        <f>+'[1]CS-FC'!$AQ$96</f>
        <v>78.748</v>
      </c>
      <c r="C55" s="35">
        <v>23.273</v>
      </c>
      <c r="D55" s="45">
        <v>0</v>
      </c>
      <c r="E55" s="45">
        <v>0</v>
      </c>
      <c r="F55" s="35">
        <f>+'[1]CS-FC'!$AQ$100</f>
        <v>6.374</v>
      </c>
      <c r="G55" s="45">
        <v>0</v>
      </c>
      <c r="H55" s="35">
        <f>+'[1]CS-FC'!$AQ$11</f>
        <v>4.638</v>
      </c>
      <c r="I55" s="35">
        <f>+'[1]CS-FC'!$AQ$19</f>
        <v>0.899</v>
      </c>
      <c r="J55" s="35">
        <f>+'[1]CS-FC'!$AQ$35</f>
        <v>0.8</v>
      </c>
      <c r="K55" s="45">
        <f>+'[1]CS-FC'!$AQ$39</f>
        <v>0</v>
      </c>
      <c r="L55" s="35">
        <f>+'[1]CS-FC'!$AQ$58</f>
        <v>35.81</v>
      </c>
      <c r="M55" s="45">
        <v>0</v>
      </c>
      <c r="N55" s="35">
        <f>+'[1]CS-FC'!$AQ$63</f>
        <v>68.934</v>
      </c>
      <c r="O55" s="35">
        <f>+'[1]CS-FC'!$AQ$239</f>
        <v>1.346</v>
      </c>
      <c r="P55" s="35">
        <f>+'[1]CS-FC'!$AQ$212</f>
        <v>64.911</v>
      </c>
      <c r="Q55" s="35">
        <f t="shared" si="1"/>
        <v>262.46000000000004</v>
      </c>
      <c r="R55" s="53">
        <v>262.46</v>
      </c>
      <c r="S55" s="55">
        <f t="shared" si="8"/>
        <v>0</v>
      </c>
    </row>
    <row r="56" spans="1:19" ht="12">
      <c r="A56" s="37" t="s">
        <v>131</v>
      </c>
      <c r="B56" s="35">
        <f>+'[1]CS-FC'!$AR$96</f>
        <v>82.279</v>
      </c>
      <c r="C56" s="35">
        <v>24.69</v>
      </c>
      <c r="D56" s="45">
        <v>0</v>
      </c>
      <c r="E56" s="45">
        <v>0</v>
      </c>
      <c r="F56" s="35">
        <f>+'[1]CS-FC'!$AR$100</f>
        <v>6.858</v>
      </c>
      <c r="G56" s="45">
        <v>0</v>
      </c>
      <c r="H56" s="35">
        <f>+'[1]CS-FC'!$AR$11</f>
        <v>1.486</v>
      </c>
      <c r="I56" s="35">
        <f>+'[1]CS-FC'!$AR$19</f>
        <v>0.947</v>
      </c>
      <c r="J56" s="35">
        <f>+'[1]CS-FC'!$AR$35</f>
        <v>2.8</v>
      </c>
      <c r="K56" s="45">
        <f>+'[1]CS-FC'!$AR$39</f>
        <v>0</v>
      </c>
      <c r="L56" s="35">
        <f>+'[1]CS-FC'!$AR$58</f>
        <v>40.03</v>
      </c>
      <c r="M56" s="45">
        <v>0</v>
      </c>
      <c r="N56" s="35">
        <f>+'[1]CS-FC'!$AR$63</f>
        <v>69.126</v>
      </c>
      <c r="O56" s="35">
        <f>+'[1]CS-FC'!$AR$239</f>
        <v>1.463</v>
      </c>
      <c r="P56" s="35">
        <f>+'[1]CS-FC'!$AR$212</f>
        <v>65.036</v>
      </c>
      <c r="Q56" s="35">
        <f t="shared" si="1"/>
        <v>270.025</v>
      </c>
      <c r="R56" s="53">
        <v>270.025</v>
      </c>
      <c r="S56" s="55">
        <f t="shared" si="8"/>
        <v>0</v>
      </c>
    </row>
    <row r="57" spans="1:20" ht="12">
      <c r="A57" s="37" t="s">
        <v>132</v>
      </c>
      <c r="B57" s="35">
        <f>+'[1]CS-FC'!$AS$96</f>
        <v>85.086</v>
      </c>
      <c r="C57" s="35">
        <v>25.257</v>
      </c>
      <c r="D57" s="45">
        <v>0</v>
      </c>
      <c r="E57" s="45">
        <v>0</v>
      </c>
      <c r="F57" s="35">
        <f>+'[1]CS-FC'!$AS$100</f>
        <v>6.983</v>
      </c>
      <c r="G57" s="45">
        <v>0</v>
      </c>
      <c r="H57" s="35">
        <f>+'[1]CS-FC'!$AS$11</f>
        <v>2.545</v>
      </c>
      <c r="I57" s="35">
        <f>+'[1]CS-FC'!$AS$19</f>
        <v>0.149</v>
      </c>
      <c r="J57" s="35">
        <f>+'[1]CS-FC'!$AS$35</f>
        <v>1.5</v>
      </c>
      <c r="K57" s="45">
        <f>+'[1]CS-FC'!$AS$39</f>
        <v>0</v>
      </c>
      <c r="L57" s="35">
        <f>+'[1]CS-FC'!$AS$58</f>
        <v>37.827999999999996</v>
      </c>
      <c r="M57" s="45">
        <v>0</v>
      </c>
      <c r="N57" s="35">
        <f>+'[1]CS-FC'!$AS$63</f>
        <v>69.15</v>
      </c>
      <c r="O57" s="35">
        <f>+'[1]CS-FC'!$AS$239</f>
        <v>1.397</v>
      </c>
      <c r="P57" s="35">
        <f>+'[1]CS-FC'!$AS$212</f>
        <v>65.34</v>
      </c>
      <c r="Q57" s="35">
        <f>+B57+F57+H57+I57+J57+K57+L57+M57+N57+O57+P57</f>
        <v>269.978</v>
      </c>
      <c r="R57" s="53">
        <v>269.978</v>
      </c>
      <c r="S57" s="55">
        <f t="shared" si="8"/>
        <v>0</v>
      </c>
      <c r="T57" s="46"/>
    </row>
    <row r="58" spans="1:19" ht="12">
      <c r="A58" s="37" t="s">
        <v>133</v>
      </c>
      <c r="B58" s="35">
        <f>+'[1]CS-FC'!$AT$96</f>
        <v>90.025</v>
      </c>
      <c r="C58" s="35">
        <v>26.364</v>
      </c>
      <c r="D58" s="45">
        <v>0</v>
      </c>
      <c r="E58" s="45">
        <v>0</v>
      </c>
      <c r="F58" s="35">
        <f>+'[1]CS-FC'!$AT$100</f>
        <v>6.955</v>
      </c>
      <c r="G58" s="45">
        <v>0</v>
      </c>
      <c r="H58" s="35">
        <f>+'[1]CS-FC'!$AT$11</f>
        <v>3.253</v>
      </c>
      <c r="I58" s="35">
        <f>+'[1]CS-FC'!$AT$19</f>
        <v>2.359</v>
      </c>
      <c r="J58" s="35">
        <f>+'[1]CS-FC'!$AT$35</f>
        <v>2.824</v>
      </c>
      <c r="K58" s="45">
        <f>+'[1]CS-FC'!$AT$39</f>
        <v>0</v>
      </c>
      <c r="L58" s="35">
        <f>+'[1]CS-FC'!$AT$58</f>
        <v>29.042</v>
      </c>
      <c r="M58" s="45">
        <v>0</v>
      </c>
      <c r="N58" s="35">
        <f>+'[1]CS-FC'!$AT$63</f>
        <v>72.891</v>
      </c>
      <c r="O58" s="35">
        <f>+'[1]CS-FC'!$AT$239</f>
        <v>1.379</v>
      </c>
      <c r="P58" s="35">
        <f>+'[1]CS-FC'!$AT$212</f>
        <v>68.587</v>
      </c>
      <c r="Q58" s="35">
        <f t="shared" si="1"/>
        <v>277.315</v>
      </c>
      <c r="R58" s="53">
        <v>277.315</v>
      </c>
      <c r="S58" s="55">
        <f t="shared" si="8"/>
        <v>0</v>
      </c>
    </row>
    <row r="59" spans="1:19" ht="12">
      <c r="A59" s="37" t="s">
        <v>134</v>
      </c>
      <c r="B59" s="35">
        <f>+'[1]CS-FC'!$AU$96</f>
        <v>100.21100000000001</v>
      </c>
      <c r="C59" s="35">
        <v>24.582</v>
      </c>
      <c r="D59" s="45">
        <v>0</v>
      </c>
      <c r="E59" s="45">
        <v>0</v>
      </c>
      <c r="F59" s="35">
        <f>+'[1]CS-FC'!$AU$100</f>
        <v>7.081</v>
      </c>
      <c r="G59" s="45">
        <v>0</v>
      </c>
      <c r="H59" s="35">
        <f>+'[1]CS-FC'!$AU$11</f>
        <v>1.916</v>
      </c>
      <c r="I59" s="35">
        <f>+'[1]CS-FC'!$AU$19</f>
        <v>8.29</v>
      </c>
      <c r="J59" s="35">
        <f>+'[1]CS-FC'!$AU$35</f>
        <v>2.808</v>
      </c>
      <c r="K59" s="45">
        <f>+'[1]CS-FC'!$AU$39</f>
        <v>0</v>
      </c>
      <c r="L59" s="35">
        <f>+'[1]CS-FC'!$AU$58</f>
        <v>27.327</v>
      </c>
      <c r="M59" s="45">
        <v>0</v>
      </c>
      <c r="N59" s="35">
        <f>+'[1]CS-FC'!$AU$63</f>
        <v>163.092</v>
      </c>
      <c r="O59" s="35">
        <f>+'[1]CS-FC'!$AU$239</f>
        <v>1.519</v>
      </c>
      <c r="P59" s="35">
        <f>+'[1]CS-FC'!$AU$212</f>
        <v>71.318</v>
      </c>
      <c r="Q59" s="35">
        <f t="shared" si="1"/>
        <v>383.562</v>
      </c>
      <c r="R59" s="53">
        <v>383.562</v>
      </c>
      <c r="S59" s="55">
        <f t="shared" si="8"/>
        <v>0</v>
      </c>
    </row>
    <row r="60" spans="1:19" ht="12">
      <c r="A60" s="37" t="s">
        <v>135</v>
      </c>
      <c r="B60" s="35">
        <f>+'[1]CS-FC'!$AV$96</f>
        <v>101.486</v>
      </c>
      <c r="C60" s="35">
        <v>23.955</v>
      </c>
      <c r="D60" s="45">
        <v>0</v>
      </c>
      <c r="E60" s="45">
        <v>0</v>
      </c>
      <c r="F60" s="35">
        <f>+'[1]CS-FC'!$AV$100</f>
        <v>6.724</v>
      </c>
      <c r="G60" s="45">
        <v>0</v>
      </c>
      <c r="H60" s="35">
        <f>+'[1]CS-FC'!$AV$11</f>
        <v>15.342</v>
      </c>
      <c r="I60" s="35">
        <f>+'[1]CS-FC'!$AV$19</f>
        <v>4.776</v>
      </c>
      <c r="J60" s="35">
        <f>+'[1]CS-FC'!$AV$35</f>
        <v>2.808</v>
      </c>
      <c r="K60" s="45">
        <f>+'[1]CS-FC'!$AV$39</f>
        <v>0</v>
      </c>
      <c r="L60" s="35">
        <f>+'[1]CS-FC'!$AV$58</f>
        <v>63.208</v>
      </c>
      <c r="M60" s="45">
        <v>0</v>
      </c>
      <c r="N60" s="35">
        <f>+'[1]CS-FC'!$AV$63</f>
        <v>138.525</v>
      </c>
      <c r="O60" s="35">
        <f>+'[1]CS-FC'!$AV$239</f>
        <v>1.406</v>
      </c>
      <c r="P60" s="35">
        <f>+'[1]CS-FC'!$AV$212</f>
        <v>71.834</v>
      </c>
      <c r="Q60" s="35">
        <f t="shared" si="1"/>
        <v>406.10900000000004</v>
      </c>
      <c r="R60" s="53">
        <v>406.10900000000004</v>
      </c>
      <c r="S60" s="55">
        <f t="shared" si="8"/>
        <v>0</v>
      </c>
    </row>
    <row r="61" spans="1:19" ht="12">
      <c r="A61" s="37" t="s">
        <v>136</v>
      </c>
      <c r="B61" s="35">
        <f>+'[1]CS-FC'!$AW$96</f>
        <v>98.313</v>
      </c>
      <c r="C61" s="35">
        <v>19.47</v>
      </c>
      <c r="D61" s="45">
        <v>0</v>
      </c>
      <c r="E61" s="45">
        <v>0</v>
      </c>
      <c r="F61" s="35">
        <f>+'[1]CS-FC'!$AW$100</f>
        <v>6.903</v>
      </c>
      <c r="G61" s="45">
        <v>0</v>
      </c>
      <c r="H61" s="35">
        <f>+'[1]CS-FC'!$AW$11</f>
        <v>1.1</v>
      </c>
      <c r="I61" s="35">
        <f>+'[1]CS-FC'!$AW$19</f>
        <v>4.688</v>
      </c>
      <c r="J61" s="35">
        <f>+'[1]CS-FC'!$AW$35</f>
        <v>4.459</v>
      </c>
      <c r="K61" s="45">
        <f>+'[1]CS-FC'!$AW$39</f>
        <v>0</v>
      </c>
      <c r="L61" s="35">
        <f>+'[1]CS-FC'!$AW$58</f>
        <v>72.978</v>
      </c>
      <c r="M61" s="45">
        <v>0</v>
      </c>
      <c r="N61" s="35">
        <f>+'[1]CS-FC'!$AW$63</f>
        <v>0.827</v>
      </c>
      <c r="O61" s="35">
        <f>+'[1]CS-FC'!$AW$239</f>
        <v>2.17</v>
      </c>
      <c r="P61" s="35">
        <f>+'[1]CS-FC'!$AW$212</f>
        <v>2.571</v>
      </c>
      <c r="Q61" s="35">
        <f t="shared" si="1"/>
        <v>194.009</v>
      </c>
      <c r="R61" s="53">
        <v>194.009</v>
      </c>
      <c r="S61" s="55">
        <f t="shared" si="8"/>
        <v>0</v>
      </c>
    </row>
    <row r="62" spans="1:19" ht="12">
      <c r="A62" s="37" t="s">
        <v>137</v>
      </c>
      <c r="B62" s="35">
        <f>+'[1]CS-FC'!$AX$96</f>
        <v>101.95</v>
      </c>
      <c r="C62" s="35">
        <v>21.28</v>
      </c>
      <c r="D62" s="45">
        <v>0</v>
      </c>
      <c r="E62" s="45">
        <v>0</v>
      </c>
      <c r="F62" s="35">
        <f>+'[1]CS-FC'!$AX$100</f>
        <v>7.670999999999999</v>
      </c>
      <c r="G62" s="35">
        <v>0.874</v>
      </c>
      <c r="H62" s="35">
        <f>+'[1]CS-FC'!$AX$11</f>
        <v>7.866</v>
      </c>
      <c r="I62" s="35">
        <f>+'[1]CS-FC'!$AX$19</f>
        <v>1.867</v>
      </c>
      <c r="J62" s="45">
        <f>+'[1]CS-FC'!$AX$35</f>
        <v>0</v>
      </c>
      <c r="K62" s="45">
        <f>+'[1]CS-FC'!$AX$39</f>
        <v>0</v>
      </c>
      <c r="L62" s="35">
        <f>+'[1]CS-FC'!$AX$58</f>
        <v>52.13</v>
      </c>
      <c r="M62" s="45">
        <v>0</v>
      </c>
      <c r="N62" s="35">
        <f>+'[1]CS-FC'!$AX$63</f>
        <v>0.829</v>
      </c>
      <c r="O62" s="35">
        <f>+'[1]CS-FC'!$AX$239</f>
        <v>0.628</v>
      </c>
      <c r="P62" s="35">
        <f>+'[1]CS-FC'!$AX$212</f>
        <v>4.06</v>
      </c>
      <c r="Q62" s="35">
        <f t="shared" si="1"/>
        <v>177.001</v>
      </c>
      <c r="R62" s="53">
        <v>177.001</v>
      </c>
      <c r="S62" s="55">
        <f t="shared" si="8"/>
        <v>0</v>
      </c>
    </row>
    <row r="63" spans="1:19" ht="12">
      <c r="A63" s="37" t="s">
        <v>138</v>
      </c>
      <c r="B63" s="35">
        <f>+'[1]CS-FC'!$AY$96</f>
        <v>102.333</v>
      </c>
      <c r="C63" s="35">
        <v>22.842</v>
      </c>
      <c r="D63" s="45">
        <v>0</v>
      </c>
      <c r="E63" s="45">
        <v>0</v>
      </c>
      <c r="F63" s="35">
        <f>+'[1]CS-FC'!$AY$100</f>
        <v>7.481</v>
      </c>
      <c r="G63" s="35">
        <v>0.872</v>
      </c>
      <c r="H63" s="35">
        <f>+'[1]CS-FC'!$AY$11</f>
        <v>13.234</v>
      </c>
      <c r="I63" s="35">
        <f>+'[1]CS-FC'!$AY$19</f>
        <v>4.268</v>
      </c>
      <c r="J63" s="45">
        <f>+'[1]CS-FC'!$AY$35</f>
        <v>0</v>
      </c>
      <c r="K63" s="45">
        <f>+'[1]CS-FC'!$AY$39</f>
        <v>0</v>
      </c>
      <c r="L63" s="35">
        <f>+'[1]CS-FC'!$AY$58</f>
        <v>52.417</v>
      </c>
      <c r="M63" s="45">
        <v>0</v>
      </c>
      <c r="N63" s="35">
        <f>+'[1]CS-FC'!$AY$63</f>
        <v>0.831</v>
      </c>
      <c r="O63" s="35">
        <f>+'[1]CS-FC'!$AY$239</f>
        <v>0.674</v>
      </c>
      <c r="P63" s="35">
        <f>+'[1]CS-FC'!$AY$212</f>
        <v>5.114</v>
      </c>
      <c r="Q63" s="35">
        <f t="shared" si="1"/>
        <v>186.352</v>
      </c>
      <c r="R63" s="53">
        <v>186.352</v>
      </c>
      <c r="S63" s="55">
        <f t="shared" si="8"/>
        <v>0</v>
      </c>
    </row>
    <row r="64" spans="1:17" ht="12">
      <c r="A64" s="36">
        <v>2006</v>
      </c>
      <c r="B64" s="35"/>
      <c r="C64" s="35"/>
      <c r="D64" s="45"/>
      <c r="E64" s="45"/>
      <c r="F64" s="35"/>
      <c r="G64" s="35"/>
      <c r="H64" s="35"/>
      <c r="I64" s="35"/>
      <c r="J64" s="45"/>
      <c r="K64" s="45"/>
      <c r="L64" s="35"/>
      <c r="M64" s="45"/>
      <c r="N64" s="35"/>
      <c r="O64" s="35"/>
      <c r="P64" s="35"/>
      <c r="Q64" s="35"/>
    </row>
    <row r="65" spans="1:19" ht="12">
      <c r="A65" s="37" t="s">
        <v>127</v>
      </c>
      <c r="B65" s="35">
        <f>+'[1]CS-FC'!$AZ$96</f>
        <v>101.905</v>
      </c>
      <c r="C65" s="35">
        <v>22.359</v>
      </c>
      <c r="D65" s="45">
        <v>0</v>
      </c>
      <c r="E65" s="45">
        <v>0</v>
      </c>
      <c r="F65" s="35">
        <f>+'[1]CS-FC'!$AZ$100</f>
        <v>8.917</v>
      </c>
      <c r="G65" s="35">
        <v>0.838</v>
      </c>
      <c r="H65" s="35">
        <f>+'[1]CS-FC'!$AZ$11</f>
        <v>6.495</v>
      </c>
      <c r="I65" s="35">
        <f>+'[1]CS-FC'!$AZ$19</f>
        <v>1.9</v>
      </c>
      <c r="J65" s="45">
        <f>+'[1]CS-FC'!$AZ$35</f>
        <v>0</v>
      </c>
      <c r="K65" s="45">
        <f>+'[1]CS-FC'!$AZ$39</f>
        <v>0</v>
      </c>
      <c r="L65" s="35">
        <f>+'[1]CS-FC'!$AZ$58</f>
        <v>68.225</v>
      </c>
      <c r="M65" s="45">
        <v>0</v>
      </c>
      <c r="N65" s="35">
        <f>+'[1]CS-FC'!$AZ$63</f>
        <v>0.735</v>
      </c>
      <c r="O65" s="35">
        <f>+'[1]CS-FC'!$AZ$239</f>
        <v>0.654</v>
      </c>
      <c r="P65" s="35">
        <f>+'[1]CS-FC'!$AZ$212</f>
        <v>5.168</v>
      </c>
      <c r="Q65" s="35">
        <f t="shared" si="1"/>
        <v>193.99900000000002</v>
      </c>
      <c r="R65" s="53">
        <v>193.999</v>
      </c>
      <c r="S65" s="55">
        <f aca="true" t="shared" si="9" ref="S65:S70">+Q65-R65</f>
        <v>0</v>
      </c>
    </row>
    <row r="66" spans="1:19" ht="12">
      <c r="A66" s="37" t="s">
        <v>128</v>
      </c>
      <c r="B66" s="35">
        <f>+'[1]CS-FC'!$BA$96</f>
        <v>103.882</v>
      </c>
      <c r="C66" s="35">
        <v>21.977</v>
      </c>
      <c r="D66" s="45">
        <v>0</v>
      </c>
      <c r="E66" s="45">
        <v>0</v>
      </c>
      <c r="F66" s="35">
        <f>+'[1]CS-FC'!$BA$100</f>
        <v>10.748999999999999</v>
      </c>
      <c r="G66" s="35">
        <v>1.02</v>
      </c>
      <c r="H66" s="35">
        <f>+'[1]CS-FC'!$BA$11</f>
        <v>3.437</v>
      </c>
      <c r="I66" s="35">
        <f>+'[1]CS-FC'!$BA$19</f>
        <v>3.476</v>
      </c>
      <c r="J66" s="45">
        <f>+'[1]CS-FC'!$BA$35</f>
        <v>0</v>
      </c>
      <c r="K66" s="45">
        <f>+'[1]CS-FC'!$BA$39</f>
        <v>0</v>
      </c>
      <c r="L66" s="35">
        <f>+'[1]CS-FC'!$BA$58</f>
        <v>67.619</v>
      </c>
      <c r="M66" s="45">
        <v>0</v>
      </c>
      <c r="N66" s="35">
        <f>+'[1]CS-FC'!$BA$63</f>
        <v>0.735</v>
      </c>
      <c r="O66" s="35">
        <f>+'[1]CS-FC'!$BA$239</f>
        <v>0.639</v>
      </c>
      <c r="P66" s="35">
        <f>+'[1]CS-FC'!$BA$212</f>
        <v>4.655</v>
      </c>
      <c r="Q66" s="35">
        <f t="shared" si="1"/>
        <v>195.19200000000004</v>
      </c>
      <c r="R66" s="53">
        <v>195.192</v>
      </c>
      <c r="S66" s="55">
        <f t="shared" si="9"/>
        <v>0</v>
      </c>
    </row>
    <row r="67" spans="1:19" ht="12">
      <c r="A67" s="37" t="s">
        <v>129</v>
      </c>
      <c r="B67" s="35">
        <f>+'[1]CS-FC'!$BB$96</f>
        <v>102.697</v>
      </c>
      <c r="C67" s="35">
        <v>21.759</v>
      </c>
      <c r="D67" s="45">
        <v>0</v>
      </c>
      <c r="E67" s="45">
        <v>0</v>
      </c>
      <c r="F67" s="35">
        <f>+'[1]CS-FC'!$BB$100</f>
        <v>12.605</v>
      </c>
      <c r="G67" s="35">
        <v>1.285</v>
      </c>
      <c r="H67" s="35">
        <f>+'[1]CS-FC'!$BB$11</f>
        <v>6.911</v>
      </c>
      <c r="I67" s="35">
        <f>+'[1]CS-FC'!$BB$19</f>
        <v>3.321</v>
      </c>
      <c r="J67" s="35">
        <f>+'[1]CS-FC'!$BB$35</f>
        <v>0.49</v>
      </c>
      <c r="K67" s="45">
        <f>+'[1]CS-FC'!$BB$39</f>
        <v>0</v>
      </c>
      <c r="L67" s="35">
        <f>+'[1]CS-FC'!$BB$58</f>
        <v>62.569</v>
      </c>
      <c r="M67" s="45">
        <v>0</v>
      </c>
      <c r="N67" s="35">
        <f>+'[1]CS-FC'!$BB$63</f>
        <v>0.675</v>
      </c>
      <c r="O67" s="35">
        <f>+'[1]CS-FC'!$BB$239</f>
        <v>0.625</v>
      </c>
      <c r="P67" s="35">
        <f>+'[1]CS-FC'!$BB$212</f>
        <v>4.653</v>
      </c>
      <c r="Q67" s="35">
        <f t="shared" si="1"/>
        <v>194.54600000000002</v>
      </c>
      <c r="R67" s="53">
        <v>194.546</v>
      </c>
      <c r="S67" s="55">
        <f t="shared" si="9"/>
        <v>0</v>
      </c>
    </row>
    <row r="68" spans="1:19" ht="12">
      <c r="A68" s="37" t="s">
        <v>130</v>
      </c>
      <c r="B68" s="35">
        <f>+'[1]CS-FC'!$BC$96</f>
        <v>108.79100000000001</v>
      </c>
      <c r="C68" s="35">
        <v>23.995</v>
      </c>
      <c r="D68" s="45">
        <v>0</v>
      </c>
      <c r="E68" s="45">
        <v>0</v>
      </c>
      <c r="F68" s="35">
        <f>+'[1]CS-FC'!$BC$100</f>
        <v>10.841000000000001</v>
      </c>
      <c r="G68" s="35">
        <v>1.749</v>
      </c>
      <c r="H68" s="35">
        <f>+'[1]CS-FC'!$BC$11</f>
        <v>5.614</v>
      </c>
      <c r="I68" s="35">
        <f>+'[1]CS-FC'!$BC$19</f>
        <v>0.629</v>
      </c>
      <c r="J68" s="35">
        <f>+'[1]CS-FC'!$BC$35</f>
        <v>0.491</v>
      </c>
      <c r="K68" s="45">
        <f>+'[1]CS-FC'!$BC$39</f>
        <v>0</v>
      </c>
      <c r="L68" s="35">
        <f>+'[1]CS-FC'!$BC$58</f>
        <v>65.328</v>
      </c>
      <c r="M68" s="45">
        <v>0</v>
      </c>
      <c r="N68" s="35">
        <f>+'[1]CS-FC'!$BC$63</f>
        <v>0.675</v>
      </c>
      <c r="O68" s="35">
        <f>+'[1]CS-FC'!$BC$239</f>
        <v>0.606</v>
      </c>
      <c r="P68" s="35">
        <f>+'[1]CS-FC'!$BC$212</f>
        <v>5.348</v>
      </c>
      <c r="Q68" s="35">
        <f t="shared" si="1"/>
        <v>198.32300000000004</v>
      </c>
      <c r="R68" s="53">
        <v>198.323</v>
      </c>
      <c r="S68" s="55">
        <f t="shared" si="9"/>
        <v>0</v>
      </c>
    </row>
    <row r="69" spans="1:19" ht="12">
      <c r="A69" s="37" t="s">
        <v>131</v>
      </c>
      <c r="B69" s="35">
        <f>+'[1]CS-FC'!$BD$96</f>
        <v>108.22800000000001</v>
      </c>
      <c r="C69" s="41"/>
      <c r="D69" s="41"/>
      <c r="E69" s="41"/>
      <c r="F69" s="35">
        <f>+'[1]CS-FC'!$BD$100</f>
        <v>10.931</v>
      </c>
      <c r="G69" s="41"/>
      <c r="H69" s="35">
        <f>+'[1]CS-FC'!$BD$11</f>
        <v>8.1</v>
      </c>
      <c r="I69" s="35">
        <f>+'[1]CS-FC'!$BD$19</f>
        <v>0.905</v>
      </c>
      <c r="J69" s="35">
        <f>+'[1]CS-FC'!$BD$35</f>
        <v>0.751</v>
      </c>
      <c r="K69" s="45">
        <f>+'[1]CS-FC'!$BD$39</f>
        <v>0</v>
      </c>
      <c r="L69" s="35">
        <f>+'[1]CS-FC'!$BD$58</f>
        <v>66.421</v>
      </c>
      <c r="M69" s="45">
        <v>0</v>
      </c>
      <c r="N69" s="35">
        <f>+'[1]CS-FC'!$BD$63</f>
        <v>0.675</v>
      </c>
      <c r="O69" s="35">
        <f>+'[1]CS-FC'!$BD$239</f>
        <v>0.588</v>
      </c>
      <c r="P69" s="35">
        <f>+'[1]CS-FC'!$BD$212</f>
        <v>4.653</v>
      </c>
      <c r="Q69" s="35">
        <f t="shared" si="1"/>
        <v>201.252</v>
      </c>
      <c r="R69" s="53">
        <v>201.252</v>
      </c>
      <c r="S69" s="55">
        <f t="shared" si="9"/>
        <v>0</v>
      </c>
    </row>
    <row r="70" spans="1:19" ht="12">
      <c r="A70" s="37" t="s">
        <v>132</v>
      </c>
      <c r="B70" s="35">
        <f>+'[1]CS-FC'!$BE$96</f>
        <v>109.44500000000001</v>
      </c>
      <c r="C70" s="41"/>
      <c r="D70" s="41"/>
      <c r="E70" s="41"/>
      <c r="F70" s="35">
        <f>+'[1]CS-FC'!$BE$100</f>
        <v>10.859</v>
      </c>
      <c r="G70" s="41"/>
      <c r="H70" s="35">
        <f>+'[1]CS-FC'!$BE$11</f>
        <v>5.221</v>
      </c>
      <c r="I70" s="35">
        <f>+'[1]CS-FC'!$BE$19</f>
        <v>5.063</v>
      </c>
      <c r="J70" s="35">
        <f>+'[1]CS-FC'!$BE$35</f>
        <v>1.452</v>
      </c>
      <c r="K70" s="45">
        <f>+'[1]CS-FC'!$BE$39</f>
        <v>0</v>
      </c>
      <c r="L70" s="35">
        <f>+'[1]CS-FC'!$BE$58</f>
        <v>68.204</v>
      </c>
      <c r="M70" s="45">
        <v>0</v>
      </c>
      <c r="N70" s="35">
        <f>+'[1]CS-FC'!$BE$63</f>
        <v>0.675</v>
      </c>
      <c r="O70" s="35">
        <f>+'[1]CS-FC'!$BE$239</f>
        <v>0.643</v>
      </c>
      <c r="P70" s="35">
        <f>+'[1]CS-FC'!$BE$212</f>
        <v>4.171</v>
      </c>
      <c r="Q70" s="35">
        <f t="shared" si="1"/>
        <v>205.73299999999998</v>
      </c>
      <c r="R70" s="53">
        <v>205.73299999999998</v>
      </c>
      <c r="S70" s="55">
        <f t="shared" si="9"/>
        <v>0</v>
      </c>
    </row>
    <row r="71" spans="1:17" ht="12">
      <c r="A71" s="47"/>
      <c r="B71" s="34"/>
      <c r="C71" s="34"/>
      <c r="D71" s="34"/>
      <c r="E71" s="34"/>
      <c r="F71" s="34"/>
      <c r="G71" s="34"/>
      <c r="H71" s="34"/>
      <c r="I71" s="34"/>
      <c r="J71" s="34"/>
      <c r="K71" s="34"/>
      <c r="L71" s="34"/>
      <c r="M71" s="34"/>
      <c r="N71" s="34"/>
      <c r="O71" s="34"/>
      <c r="P71" s="34"/>
      <c r="Q71" s="34"/>
    </row>
    <row r="72" spans="1:17" s="30" customFormat="1" ht="12.75" customHeight="1">
      <c r="A72" s="40" t="s">
        <v>155</v>
      </c>
      <c r="B72" s="134" t="s">
        <v>184</v>
      </c>
      <c r="C72" s="134"/>
      <c r="D72" s="134"/>
      <c r="E72" s="134"/>
      <c r="F72" s="134"/>
      <c r="G72" s="134"/>
      <c r="H72" s="134"/>
      <c r="I72" s="134"/>
      <c r="J72" s="134"/>
      <c r="K72" s="134"/>
      <c r="L72" s="134"/>
      <c r="M72" s="134"/>
      <c r="N72" s="134"/>
      <c r="O72" s="134"/>
      <c r="P72" s="134"/>
      <c r="Q72" s="134"/>
    </row>
    <row r="73" spans="1:17" s="30" customFormat="1" ht="11.25">
      <c r="A73" s="40" t="s">
        <v>156</v>
      </c>
      <c r="B73" s="135" t="s">
        <v>7</v>
      </c>
      <c r="C73" s="135"/>
      <c r="D73" s="135"/>
      <c r="E73" s="135"/>
      <c r="F73" s="135"/>
      <c r="G73" s="135"/>
      <c r="H73" s="135"/>
      <c r="I73" s="135"/>
      <c r="J73" s="135"/>
      <c r="K73" s="135"/>
      <c r="L73" s="135"/>
      <c r="M73" s="135"/>
      <c r="N73" s="135"/>
      <c r="O73" s="135"/>
      <c r="P73" s="135"/>
      <c r="Q73" s="135"/>
    </row>
    <row r="74" spans="1:17" s="30" customFormat="1" ht="11.25">
      <c r="A74" s="40" t="s">
        <v>157</v>
      </c>
      <c r="B74" s="135" t="s">
        <v>76</v>
      </c>
      <c r="C74" s="135"/>
      <c r="D74" s="135"/>
      <c r="E74" s="135"/>
      <c r="F74" s="135"/>
      <c r="G74" s="135"/>
      <c r="H74" s="135"/>
      <c r="I74" s="135"/>
      <c r="J74" s="135"/>
      <c r="K74" s="135"/>
      <c r="L74" s="135"/>
      <c r="M74" s="135"/>
      <c r="N74" s="135"/>
      <c r="O74" s="135"/>
      <c r="P74" s="135"/>
      <c r="Q74" s="135"/>
    </row>
    <row r="75" spans="1:17" s="30" customFormat="1" ht="11.25" customHeight="1">
      <c r="A75" s="40" t="s">
        <v>190</v>
      </c>
      <c r="B75" s="135" t="s">
        <v>77</v>
      </c>
      <c r="C75" s="135"/>
      <c r="D75" s="135"/>
      <c r="E75" s="135"/>
      <c r="F75" s="135"/>
      <c r="G75" s="135"/>
      <c r="H75" s="135"/>
      <c r="I75" s="135"/>
      <c r="J75" s="135"/>
      <c r="K75" s="135"/>
      <c r="L75" s="135"/>
      <c r="M75" s="135"/>
      <c r="N75" s="135"/>
      <c r="O75" s="135"/>
      <c r="P75" s="135"/>
      <c r="Q75" s="135"/>
    </row>
    <row r="76" spans="1:17" s="30" customFormat="1" ht="11.25">
      <c r="A76" s="40" t="s">
        <v>154</v>
      </c>
      <c r="B76" s="135" t="s">
        <v>6</v>
      </c>
      <c r="C76" s="135"/>
      <c r="D76" s="135"/>
      <c r="E76" s="135"/>
      <c r="F76" s="135"/>
      <c r="G76" s="135"/>
      <c r="H76" s="135"/>
      <c r="I76" s="135"/>
      <c r="J76" s="135"/>
      <c r="K76" s="135"/>
      <c r="L76" s="135"/>
      <c r="M76" s="135"/>
      <c r="N76" s="135"/>
      <c r="O76" s="135"/>
      <c r="P76" s="135"/>
      <c r="Q76" s="135"/>
    </row>
    <row r="77" ht="12">
      <c r="A77" s="54"/>
    </row>
    <row r="78" ht="12">
      <c r="A78" s="54"/>
    </row>
    <row r="79" ht="12">
      <c r="A79" s="54"/>
    </row>
    <row r="80" ht="12">
      <c r="A80" s="54"/>
    </row>
    <row r="81" ht="12">
      <c r="A81" s="54"/>
    </row>
    <row r="82" ht="12">
      <c r="A82" s="54"/>
    </row>
    <row r="83" ht="12">
      <c r="A83" s="54"/>
    </row>
    <row r="84" ht="12">
      <c r="A84" s="54"/>
    </row>
    <row r="85" ht="12">
      <c r="A85" s="54"/>
    </row>
    <row r="86" ht="12">
      <c r="A86" s="54"/>
    </row>
  </sheetData>
  <sheetProtection/>
  <mergeCells count="20">
    <mergeCell ref="A1:Q1"/>
    <mergeCell ref="L5:M5"/>
    <mergeCell ref="L4:N4"/>
    <mergeCell ref="A2:Q2"/>
    <mergeCell ref="B4:G4"/>
    <mergeCell ref="A4:A6"/>
    <mergeCell ref="I5:J5"/>
    <mergeCell ref="H5:H6"/>
    <mergeCell ref="O4:O6"/>
    <mergeCell ref="P4:P6"/>
    <mergeCell ref="B74:Q74"/>
    <mergeCell ref="B75:Q75"/>
    <mergeCell ref="B73:Q73"/>
    <mergeCell ref="B76:Q76"/>
    <mergeCell ref="H4:K4"/>
    <mergeCell ref="K5:K6"/>
    <mergeCell ref="Q4:Q6"/>
    <mergeCell ref="B72:Q72"/>
    <mergeCell ref="B5:E6"/>
    <mergeCell ref="F5:F6"/>
  </mergeCells>
  <conditionalFormatting sqref="S7:S70">
    <cfRule type="cellIs" priority="1" dxfId="2" operator="notBetween" stopIfTrue="1">
      <formula>-0.0001</formula>
      <formula>0.0001</formula>
    </cfRule>
  </conditionalFormatting>
  <printOptions horizontalCentered="1"/>
  <pageMargins left="0.35433070866141736" right="0.35433070866141736" top="0.5905511811023623" bottom="0.1968503937007874" header="0.5118110236220472" footer="0.5118110236220472"/>
  <pageSetup fitToHeight="1" fitToWidth="1" horizontalDpi="600" verticalDpi="600" orientation="portrait" scale="80" r:id="rId3"/>
  <headerFooter alignWithMargins="0">
    <oddHeader>&amp;L&amp;"Franklin Gothic Book,Bold"S24</oddHeader>
  </headerFooter>
  <legacyDrawing r:id="rId2"/>
</worksheet>
</file>

<file path=xl/worksheets/sheet6.xml><?xml version="1.0" encoding="utf-8"?>
<worksheet xmlns="http://schemas.openxmlformats.org/spreadsheetml/2006/main" xmlns:r="http://schemas.openxmlformats.org/officeDocument/2006/relationships">
  <sheetPr>
    <tabColor indexed="14"/>
  </sheetPr>
  <dimension ref="A1:O72"/>
  <sheetViews>
    <sheetView zoomScale="85" zoomScaleNormal="85" zoomScaleSheetLayoutView="8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N3" sqref="N3"/>
    </sheetView>
  </sheetViews>
  <sheetFormatPr defaultColWidth="9.140625" defaultRowHeight="12.75"/>
  <cols>
    <col min="1" max="1" width="8.421875" style="31" customWidth="1"/>
    <col min="2" max="2" width="6.421875" style="31" customWidth="1"/>
    <col min="3" max="3" width="8.00390625" style="31" customWidth="1"/>
    <col min="4" max="4" width="7.140625" style="31" customWidth="1"/>
    <col min="5" max="5" width="9.00390625" style="31" customWidth="1"/>
    <col min="6" max="6" width="8.57421875" style="31" customWidth="1"/>
    <col min="7" max="7" width="9.28125" style="31" customWidth="1"/>
    <col min="8" max="8" width="6.00390625" style="31" bestFit="1" customWidth="1"/>
    <col min="9" max="9" width="8.00390625" style="31" customWidth="1"/>
    <col min="10" max="10" width="9.140625" style="31" customWidth="1"/>
    <col min="11" max="11" width="9.00390625" style="31" customWidth="1"/>
    <col min="12" max="12" width="7.57421875" style="31" customWidth="1"/>
    <col min="13" max="16384" width="9.140625" style="31" customWidth="1"/>
  </cols>
  <sheetData>
    <row r="1" spans="1:12" ht="12.75" customHeight="1">
      <c r="A1" s="136" t="s">
        <v>59</v>
      </c>
      <c r="B1" s="137"/>
      <c r="C1" s="137"/>
      <c r="D1" s="137"/>
      <c r="E1" s="137"/>
      <c r="F1" s="137"/>
      <c r="G1" s="137"/>
      <c r="H1" s="137"/>
      <c r="I1" s="137"/>
      <c r="J1" s="137"/>
      <c r="K1" s="137"/>
      <c r="L1" s="137"/>
    </row>
    <row r="2" spans="1:12" ht="12">
      <c r="A2" s="142" t="s">
        <v>150</v>
      </c>
      <c r="B2" s="142"/>
      <c r="C2" s="142"/>
      <c r="D2" s="142"/>
      <c r="E2" s="142"/>
      <c r="F2" s="142"/>
      <c r="G2" s="142"/>
      <c r="H2" s="142"/>
      <c r="I2" s="142"/>
      <c r="J2" s="142"/>
      <c r="K2" s="142"/>
      <c r="L2" s="142"/>
    </row>
    <row r="3" spans="1:12" ht="12">
      <c r="A3" s="25"/>
      <c r="B3" s="25"/>
      <c r="C3" s="25"/>
      <c r="D3" s="25"/>
      <c r="E3" s="25"/>
      <c r="F3" s="25"/>
      <c r="G3" s="25"/>
      <c r="H3" s="25"/>
      <c r="I3" s="25"/>
      <c r="J3" s="25"/>
      <c r="K3" s="25"/>
      <c r="L3" s="25"/>
    </row>
    <row r="4" spans="1:12" ht="12">
      <c r="A4" s="140" t="s">
        <v>174</v>
      </c>
      <c r="B4" s="140" t="s">
        <v>10</v>
      </c>
      <c r="C4" s="140"/>
      <c r="D4" s="140"/>
      <c r="E4" s="140"/>
      <c r="F4" s="140"/>
      <c r="G4" s="140"/>
      <c r="H4" s="57" t="s">
        <v>126</v>
      </c>
      <c r="I4" s="140" t="s">
        <v>189</v>
      </c>
      <c r="J4" s="141"/>
      <c r="K4" s="141"/>
      <c r="L4" s="140" t="s">
        <v>173</v>
      </c>
    </row>
    <row r="5" spans="1:12" ht="12.75" customHeight="1">
      <c r="A5" s="141"/>
      <c r="B5" s="143" t="s">
        <v>180</v>
      </c>
      <c r="C5" s="143" t="s">
        <v>196</v>
      </c>
      <c r="D5" s="143" t="s">
        <v>182</v>
      </c>
      <c r="E5" s="138" t="s">
        <v>121</v>
      </c>
      <c r="F5" s="138" t="s">
        <v>177</v>
      </c>
      <c r="G5" s="138" t="s">
        <v>178</v>
      </c>
      <c r="H5" s="143" t="s">
        <v>180</v>
      </c>
      <c r="I5" s="141"/>
      <c r="J5" s="141"/>
      <c r="K5" s="141"/>
      <c r="L5" s="141"/>
    </row>
    <row r="6" spans="1:12" ht="34.5" customHeight="1">
      <c r="A6" s="141"/>
      <c r="B6" s="155"/>
      <c r="C6" s="155"/>
      <c r="D6" s="155"/>
      <c r="E6" s="138"/>
      <c r="F6" s="139"/>
      <c r="G6" s="139"/>
      <c r="H6" s="144"/>
      <c r="I6" s="44" t="s">
        <v>96</v>
      </c>
      <c r="J6" s="44" t="s">
        <v>97</v>
      </c>
      <c r="K6" s="44" t="s">
        <v>185</v>
      </c>
      <c r="L6" s="141"/>
    </row>
    <row r="7" spans="1:14" ht="12">
      <c r="A7" s="50">
        <v>2001</v>
      </c>
      <c r="B7" s="35">
        <f>+'[1]CS-MB'!$C$702</f>
        <v>1.828</v>
      </c>
      <c r="C7" s="35">
        <f>+'[1]CS-MB'!$C$703</f>
        <v>11.431</v>
      </c>
      <c r="D7" s="45">
        <f>+'[1]CS-MB'!$C$706</f>
        <v>0</v>
      </c>
      <c r="E7" s="35">
        <f>+'[1]CS-MB'!$C$708</f>
        <v>74.215</v>
      </c>
      <c r="F7" s="45">
        <v>0</v>
      </c>
      <c r="G7" s="35">
        <f>+'[1]CS-MB'!$C$478</f>
        <v>2.33</v>
      </c>
      <c r="H7" s="45">
        <f>+'[1]CS-MB'!$C$384</f>
        <v>0</v>
      </c>
      <c r="I7" s="35">
        <f>+'[1]CS-MB'!$C$544</f>
        <v>9.175</v>
      </c>
      <c r="J7" s="35">
        <f>+'[1]CS-MB'!$C$547</f>
        <v>7.485</v>
      </c>
      <c r="K7" s="35">
        <f>+'[1]CS-MB'!$C$550</f>
        <v>7.333</v>
      </c>
      <c r="L7" s="35">
        <f>+J7+K7+B7+C7+D7+E7+F7+G7+H7+I7</f>
        <v>113.797</v>
      </c>
      <c r="M7" s="32">
        <v>113.797</v>
      </c>
      <c r="N7" s="46">
        <f>+M7-L7</f>
        <v>0</v>
      </c>
    </row>
    <row r="8" spans="1:13" ht="12">
      <c r="A8" s="50">
        <v>2002</v>
      </c>
      <c r="B8" s="35">
        <f>+B24</f>
        <v>1.702</v>
      </c>
      <c r="C8" s="35">
        <f aca="true" t="shared" si="0" ref="C8:K8">+C24</f>
        <v>2.511</v>
      </c>
      <c r="D8" s="45">
        <f t="shared" si="0"/>
        <v>0</v>
      </c>
      <c r="E8" s="35">
        <f t="shared" si="0"/>
        <v>72.972</v>
      </c>
      <c r="F8" s="45">
        <f t="shared" si="0"/>
        <v>0</v>
      </c>
      <c r="G8" s="35">
        <f t="shared" si="0"/>
        <v>2.651</v>
      </c>
      <c r="H8" s="45">
        <f t="shared" si="0"/>
        <v>0</v>
      </c>
      <c r="I8" s="35">
        <f t="shared" si="0"/>
        <v>9.175</v>
      </c>
      <c r="J8" s="35">
        <f t="shared" si="0"/>
        <v>3.516</v>
      </c>
      <c r="K8" s="35">
        <f t="shared" si="0"/>
        <v>5.322</v>
      </c>
      <c r="L8" s="35">
        <f aca="true" t="shared" si="1" ref="L8:L70">+J8+K8+B8+C8+D8+E8+F8+G8+H8+I8</f>
        <v>97.84899999999999</v>
      </c>
      <c r="M8" s="32"/>
    </row>
    <row r="9" spans="1:13" ht="12">
      <c r="A9" s="50">
        <v>2003</v>
      </c>
      <c r="B9" s="35">
        <f>+B37</f>
        <v>0.5</v>
      </c>
      <c r="C9" s="35">
        <f aca="true" t="shared" si="2" ref="C9:K9">+C37</f>
        <v>5.7</v>
      </c>
      <c r="D9" s="45">
        <f t="shared" si="2"/>
        <v>0</v>
      </c>
      <c r="E9" s="35">
        <f t="shared" si="2"/>
        <v>61.558</v>
      </c>
      <c r="F9" s="45">
        <f t="shared" si="2"/>
        <v>0</v>
      </c>
      <c r="G9" s="35">
        <f t="shared" si="2"/>
        <v>5.818</v>
      </c>
      <c r="H9" s="45">
        <f t="shared" si="2"/>
        <v>0</v>
      </c>
      <c r="I9" s="35">
        <f t="shared" si="2"/>
        <v>11.25</v>
      </c>
      <c r="J9" s="35">
        <f t="shared" si="2"/>
        <v>8.467</v>
      </c>
      <c r="K9" s="35">
        <f t="shared" si="2"/>
        <v>10.52</v>
      </c>
      <c r="L9" s="35">
        <f t="shared" si="1"/>
        <v>103.813</v>
      </c>
      <c r="M9" s="32"/>
    </row>
    <row r="10" spans="1:13" ht="12">
      <c r="A10" s="50">
        <v>2004</v>
      </c>
      <c r="B10" s="35">
        <f>+B50</f>
        <v>0.129</v>
      </c>
      <c r="C10" s="35">
        <f aca="true" t="shared" si="3" ref="C10:K10">+C50</f>
        <v>4.673</v>
      </c>
      <c r="D10" s="45">
        <f t="shared" si="3"/>
        <v>0</v>
      </c>
      <c r="E10" s="35">
        <f t="shared" si="3"/>
        <v>72.434</v>
      </c>
      <c r="F10" s="45">
        <f t="shared" si="3"/>
        <v>0</v>
      </c>
      <c r="G10" s="35">
        <f t="shared" si="3"/>
        <v>5.223</v>
      </c>
      <c r="H10" s="45">
        <f t="shared" si="3"/>
        <v>0</v>
      </c>
      <c r="I10" s="35">
        <f t="shared" si="3"/>
        <v>11.25</v>
      </c>
      <c r="J10" s="35">
        <f t="shared" si="3"/>
        <v>16.699</v>
      </c>
      <c r="K10" s="35">
        <f t="shared" si="3"/>
        <v>8.32</v>
      </c>
      <c r="L10" s="35">
        <f t="shared" si="1"/>
        <v>118.728</v>
      </c>
      <c r="M10" s="32"/>
    </row>
    <row r="11" spans="1:13" ht="12">
      <c r="A11" s="50">
        <v>2005</v>
      </c>
      <c r="B11" s="35">
        <f>+B63</f>
        <v>0.095</v>
      </c>
      <c r="C11" s="35">
        <f aca="true" t="shared" si="4" ref="C11:K11">+C63</f>
        <v>6.65</v>
      </c>
      <c r="D11" s="45">
        <f t="shared" si="4"/>
        <v>0</v>
      </c>
      <c r="E11" s="35">
        <f t="shared" si="4"/>
        <v>76.126</v>
      </c>
      <c r="F11" s="45">
        <f t="shared" si="4"/>
        <v>0</v>
      </c>
      <c r="G11" s="35">
        <f t="shared" si="4"/>
        <v>7.581</v>
      </c>
      <c r="H11" s="45">
        <f t="shared" si="4"/>
        <v>0</v>
      </c>
      <c r="I11" s="35">
        <f t="shared" si="4"/>
        <v>12.791</v>
      </c>
      <c r="J11" s="35">
        <f t="shared" si="4"/>
        <v>26.615</v>
      </c>
      <c r="K11" s="35">
        <f t="shared" si="4"/>
        <v>8.32</v>
      </c>
      <c r="L11" s="35">
        <f t="shared" si="1"/>
        <v>138.17800000000003</v>
      </c>
      <c r="M11" s="32"/>
    </row>
    <row r="12" spans="1:13" ht="12">
      <c r="A12" s="36">
        <v>2002</v>
      </c>
      <c r="B12" s="35"/>
      <c r="C12" s="35"/>
      <c r="D12" s="35"/>
      <c r="E12" s="35"/>
      <c r="F12" s="35"/>
      <c r="G12" s="35"/>
      <c r="H12" s="45"/>
      <c r="I12" s="35"/>
      <c r="J12" s="35"/>
      <c r="K12" s="35"/>
      <c r="L12" s="35"/>
      <c r="M12" s="32"/>
    </row>
    <row r="13" spans="1:14" ht="12">
      <c r="A13" s="37" t="s">
        <v>127</v>
      </c>
      <c r="B13" s="35">
        <f>+'[1]CS-MB'!$D$702</f>
        <v>2.635</v>
      </c>
      <c r="C13" s="35">
        <f>+'[1]CS-MB'!$D$703</f>
        <v>15.800999999999998</v>
      </c>
      <c r="D13" s="35">
        <f>+'[1]CS-MB'!$D$706</f>
        <v>1.131</v>
      </c>
      <c r="E13" s="35">
        <f>+'[1]CS-MB'!$D$708</f>
        <v>71.975</v>
      </c>
      <c r="F13" s="45">
        <v>0</v>
      </c>
      <c r="G13" s="35">
        <f>+'[1]CS-MB'!$D$478</f>
        <v>2.258</v>
      </c>
      <c r="H13" s="45">
        <f>+'[1]CS-MB'!$D$384</f>
        <v>0</v>
      </c>
      <c r="I13" s="35">
        <f>+'[1]CS-MB'!$D$544</f>
        <v>9.175</v>
      </c>
      <c r="J13" s="35">
        <f>+'[1]CS-MB'!$D$547</f>
        <v>7.816</v>
      </c>
      <c r="K13" s="35">
        <f>+'[1]CS-MB'!$D$550</f>
        <v>7.333</v>
      </c>
      <c r="L13" s="35">
        <f t="shared" si="1"/>
        <v>118.12399999999998</v>
      </c>
      <c r="M13" s="32">
        <v>118.124</v>
      </c>
      <c r="N13" s="46">
        <f aca="true" t="shared" si="5" ref="N13:N24">+M13-L13</f>
        <v>0</v>
      </c>
    </row>
    <row r="14" spans="1:14" ht="12">
      <c r="A14" s="37" t="s">
        <v>128</v>
      </c>
      <c r="B14" s="35">
        <f>+'[1]CS-MB'!$E$702</f>
        <v>2</v>
      </c>
      <c r="C14" s="35">
        <f>+'[1]CS-MB'!$E$703</f>
        <v>9.508000000000001</v>
      </c>
      <c r="D14" s="35">
        <f>+'[1]CS-MB'!$E$706</f>
        <v>2.013</v>
      </c>
      <c r="E14" s="35">
        <f>+'[1]CS-MB'!$E$708</f>
        <v>84.297</v>
      </c>
      <c r="F14" s="45">
        <v>0</v>
      </c>
      <c r="G14" s="35">
        <f>+'[1]CS-MB'!$E$478</f>
        <v>2.509</v>
      </c>
      <c r="H14" s="45">
        <f>+'[1]CS-MB'!$E$384</f>
        <v>0</v>
      </c>
      <c r="I14" s="35">
        <f>+'[1]CS-MB'!$E$544</f>
        <v>9.175</v>
      </c>
      <c r="J14" s="35">
        <f>+'[1]CS-MB'!$E$547</f>
        <v>7.592</v>
      </c>
      <c r="K14" s="35">
        <f>+'[1]CS-MB'!$E$550</f>
        <v>7.333</v>
      </c>
      <c r="L14" s="35">
        <f t="shared" si="1"/>
        <v>124.42699999999999</v>
      </c>
      <c r="M14" s="32">
        <v>124.42699999999999</v>
      </c>
      <c r="N14" s="46">
        <f t="shared" si="5"/>
        <v>0</v>
      </c>
    </row>
    <row r="15" spans="1:14" ht="12">
      <c r="A15" s="37" t="s">
        <v>129</v>
      </c>
      <c r="B15" s="35">
        <f>+'[1]CS-MB'!$F$702</f>
        <v>1.608</v>
      </c>
      <c r="C15" s="35">
        <f>+'[1]CS-MB'!$F$703</f>
        <v>8.228</v>
      </c>
      <c r="D15" s="35">
        <f>+'[1]CS-MB'!$F$706</f>
        <v>2.012</v>
      </c>
      <c r="E15" s="35">
        <f>+'[1]CS-MB'!$F$708</f>
        <v>75.353</v>
      </c>
      <c r="F15" s="45">
        <v>0</v>
      </c>
      <c r="G15" s="35">
        <f>+'[1]CS-MB'!$F$478</f>
        <v>2.573</v>
      </c>
      <c r="H15" s="45">
        <f>+'[1]CS-MB'!$F$384</f>
        <v>0</v>
      </c>
      <c r="I15" s="35">
        <f>+'[1]CS-MB'!$F$544</f>
        <v>9.175</v>
      </c>
      <c r="J15" s="35">
        <f>+'[1]CS-MB'!$F$547</f>
        <v>7.201</v>
      </c>
      <c r="K15" s="35">
        <f>+'[1]CS-MB'!$F$550</f>
        <v>7.333</v>
      </c>
      <c r="L15" s="35">
        <f t="shared" si="1"/>
        <v>113.48299999999998</v>
      </c>
      <c r="M15" s="32">
        <v>113.48299999999999</v>
      </c>
      <c r="N15" s="46">
        <f t="shared" si="5"/>
        <v>0</v>
      </c>
    </row>
    <row r="16" spans="1:14" ht="12">
      <c r="A16" s="37" t="s">
        <v>130</v>
      </c>
      <c r="B16" s="35">
        <f>+'[1]CS-MB'!$G$702</f>
        <v>2.121</v>
      </c>
      <c r="C16" s="35">
        <f>+'[1]CS-MB'!$G$703</f>
        <v>8.23</v>
      </c>
      <c r="D16" s="35">
        <f>+'[1]CS-MB'!$G$706</f>
        <v>1</v>
      </c>
      <c r="E16" s="35">
        <f>+'[1]CS-MB'!$G$708</f>
        <v>77.076</v>
      </c>
      <c r="F16" s="45">
        <v>0</v>
      </c>
      <c r="G16" s="35">
        <f>+'[1]CS-MB'!$G$478</f>
        <v>3.361</v>
      </c>
      <c r="H16" s="45">
        <f>+'[1]CS-MB'!$G$384</f>
        <v>0</v>
      </c>
      <c r="I16" s="35">
        <f>+'[1]CS-MB'!$G$544</f>
        <v>9.175</v>
      </c>
      <c r="J16" s="35">
        <f>+'[1]CS-MB'!$G$547</f>
        <v>7.074</v>
      </c>
      <c r="K16" s="35">
        <f>+'[1]CS-MB'!$G$550</f>
        <v>7.333</v>
      </c>
      <c r="L16" s="35">
        <f t="shared" si="1"/>
        <v>115.36999999999999</v>
      </c>
      <c r="M16" s="32">
        <v>115.37</v>
      </c>
      <c r="N16" s="46">
        <f t="shared" si="5"/>
        <v>0</v>
      </c>
    </row>
    <row r="17" spans="1:14" ht="12">
      <c r="A17" s="37" t="s">
        <v>131</v>
      </c>
      <c r="B17" s="35">
        <f>+'[1]CS-MB'!$H$702</f>
        <v>5.446</v>
      </c>
      <c r="C17" s="35">
        <f>+'[1]CS-MB'!$H$703</f>
        <v>9.952</v>
      </c>
      <c r="D17" s="45">
        <f>+'[1]CS-MB'!$H$706</f>
        <v>0</v>
      </c>
      <c r="E17" s="35">
        <f>+'[1]CS-MB'!$H$708</f>
        <v>83.841</v>
      </c>
      <c r="F17" s="45">
        <v>0</v>
      </c>
      <c r="G17" s="35">
        <f>+'[1]CS-MB'!$H$478</f>
        <v>3.497</v>
      </c>
      <c r="H17" s="45">
        <f>+'[1]CS-MB'!$H$384</f>
        <v>0</v>
      </c>
      <c r="I17" s="35">
        <f>+'[1]CS-MB'!$H$544</f>
        <v>9.175</v>
      </c>
      <c r="J17" s="35">
        <f>+'[1]CS-MB'!$H$547</f>
        <v>7.931</v>
      </c>
      <c r="K17" s="35">
        <f>+'[1]CS-MB'!$H$550</f>
        <v>7.18</v>
      </c>
      <c r="L17" s="35">
        <f t="shared" si="1"/>
        <v>127.02199999999999</v>
      </c>
      <c r="M17" s="32">
        <v>127.02199999999999</v>
      </c>
      <c r="N17" s="46">
        <f t="shared" si="5"/>
        <v>0</v>
      </c>
    </row>
    <row r="18" spans="1:14" ht="12">
      <c r="A18" s="37" t="s">
        <v>132</v>
      </c>
      <c r="B18" s="35">
        <f>+'[1]CS-MB'!$I$702</f>
        <v>4.628</v>
      </c>
      <c r="C18" s="35">
        <f>+'[1]CS-MB'!$I$703</f>
        <v>9.269</v>
      </c>
      <c r="D18" s="45">
        <f>+'[1]CS-MB'!$I$706</f>
        <v>0</v>
      </c>
      <c r="E18" s="35">
        <f>+'[1]CS-MB'!$I$708</f>
        <v>83.785</v>
      </c>
      <c r="F18" s="45">
        <v>0</v>
      </c>
      <c r="G18" s="35">
        <f>+'[1]CS-MB'!$I$478</f>
        <v>3.733</v>
      </c>
      <c r="H18" s="45">
        <f>+'[1]CS-MB'!$I$384</f>
        <v>0</v>
      </c>
      <c r="I18" s="35">
        <f>+'[1]CS-MB'!$I$544</f>
        <v>9.175</v>
      </c>
      <c r="J18" s="35">
        <f>+'[1]CS-MB'!$I$547</f>
        <v>8.248</v>
      </c>
      <c r="K18" s="35">
        <f>+'[1]CS-MB'!$I$550</f>
        <v>7.18</v>
      </c>
      <c r="L18" s="35">
        <f t="shared" si="1"/>
        <v>126.01799999999999</v>
      </c>
      <c r="M18" s="32">
        <v>126.018</v>
      </c>
      <c r="N18" s="46">
        <f t="shared" si="5"/>
        <v>0</v>
      </c>
    </row>
    <row r="19" spans="1:14" ht="12">
      <c r="A19" s="37" t="s">
        <v>133</v>
      </c>
      <c r="B19" s="35">
        <f>+'[1]CS-MB'!$J$702</f>
        <v>5.988</v>
      </c>
      <c r="C19" s="35">
        <f>+'[1]CS-MB'!$J$703</f>
        <v>10.524000000000001</v>
      </c>
      <c r="D19" s="45">
        <f>+'[1]CS-MB'!$J$706</f>
        <v>0</v>
      </c>
      <c r="E19" s="35">
        <f>+'[1]CS-MB'!$J$708</f>
        <v>81.371</v>
      </c>
      <c r="F19" s="45">
        <v>0</v>
      </c>
      <c r="G19" s="35">
        <f>+'[1]CS-MB'!$J$478</f>
        <v>3.736</v>
      </c>
      <c r="H19" s="45">
        <f>+'[1]CS-MB'!$J$384</f>
        <v>0</v>
      </c>
      <c r="I19" s="35">
        <f>+'[1]CS-MB'!$J$544</f>
        <v>9.175</v>
      </c>
      <c r="J19" s="35">
        <f>+'[1]CS-MB'!$J$547</f>
        <v>7.661</v>
      </c>
      <c r="K19" s="35">
        <f>+'[1]CS-MB'!$J$550</f>
        <v>7.055</v>
      </c>
      <c r="L19" s="35">
        <f t="shared" si="1"/>
        <v>125.50999999999999</v>
      </c>
      <c r="M19" s="32">
        <v>125.51</v>
      </c>
      <c r="N19" s="46">
        <f t="shared" si="5"/>
        <v>0</v>
      </c>
    </row>
    <row r="20" spans="1:14" ht="12">
      <c r="A20" s="37" t="s">
        <v>134</v>
      </c>
      <c r="B20" s="35">
        <f>+'[1]CS-MB'!$K$702</f>
        <v>4.945</v>
      </c>
      <c r="C20" s="35">
        <f>+'[1]CS-MB'!$K$703</f>
        <v>9.613</v>
      </c>
      <c r="D20" s="45">
        <f>+'[1]CS-MB'!$K$706</f>
        <v>0</v>
      </c>
      <c r="E20" s="35">
        <f>+'[1]CS-MB'!$K$708</f>
        <v>82.192</v>
      </c>
      <c r="F20" s="45">
        <v>0</v>
      </c>
      <c r="G20" s="35">
        <f>+'[1]CS-MB'!$K$478</f>
        <v>3.397</v>
      </c>
      <c r="H20" s="45">
        <f>+'[1]CS-MB'!$K$384</f>
        <v>0</v>
      </c>
      <c r="I20" s="35">
        <f>+'[1]CS-MB'!$K$544</f>
        <v>9.175</v>
      </c>
      <c r="J20" s="35">
        <f>+'[1]CS-MB'!$K$547</f>
        <v>7.769</v>
      </c>
      <c r="K20" s="35">
        <f>+'[1]CS-MB'!$K$550</f>
        <v>2.922</v>
      </c>
      <c r="L20" s="35">
        <f t="shared" si="1"/>
        <v>120.013</v>
      </c>
      <c r="M20" s="32">
        <v>120.013</v>
      </c>
      <c r="N20" s="46">
        <f t="shared" si="5"/>
        <v>0</v>
      </c>
    </row>
    <row r="21" spans="1:14" ht="12">
      <c r="A21" s="37" t="s">
        <v>135</v>
      </c>
      <c r="B21" s="35">
        <f>+'[1]CS-MB'!$L$702</f>
        <v>4.421</v>
      </c>
      <c r="C21" s="35">
        <f>+'[1]CS-MB'!$L$703</f>
        <v>6.01</v>
      </c>
      <c r="D21" s="45">
        <f>+'[1]CS-MB'!$L$706</f>
        <v>0</v>
      </c>
      <c r="E21" s="35">
        <f>+'[1]CS-MB'!$L$708</f>
        <v>77.222</v>
      </c>
      <c r="F21" s="45">
        <v>0</v>
      </c>
      <c r="G21" s="35">
        <f>+'[1]CS-MB'!$L$478</f>
        <v>3.55</v>
      </c>
      <c r="H21" s="45">
        <f>+'[1]CS-MB'!$L$384</f>
        <v>0</v>
      </c>
      <c r="I21" s="35">
        <f>+'[1]CS-MB'!$L$544</f>
        <v>9.175</v>
      </c>
      <c r="J21" s="35">
        <f>+'[1]CS-MB'!$L$547</f>
        <v>8.097</v>
      </c>
      <c r="K21" s="35">
        <f>+'[1]CS-MB'!$L$550</f>
        <v>2.922</v>
      </c>
      <c r="L21" s="35">
        <f t="shared" si="1"/>
        <v>111.39699999999999</v>
      </c>
      <c r="M21" s="32">
        <v>111.397</v>
      </c>
      <c r="N21" s="46">
        <f t="shared" si="5"/>
        <v>0</v>
      </c>
    </row>
    <row r="22" spans="1:14" ht="12">
      <c r="A22" s="37" t="s">
        <v>136</v>
      </c>
      <c r="B22" s="35">
        <f>+'[1]CS-MB'!$M$702</f>
        <v>0.832</v>
      </c>
      <c r="C22" s="35">
        <f>+'[1]CS-MB'!$M$703</f>
        <v>4.35</v>
      </c>
      <c r="D22" s="35">
        <f>+'[1]CS-MB'!$M$706</f>
        <v>1.511</v>
      </c>
      <c r="E22" s="35">
        <f>+'[1]CS-MB'!$M$708</f>
        <v>77.711</v>
      </c>
      <c r="F22" s="45">
        <v>0</v>
      </c>
      <c r="G22" s="35">
        <f>+'[1]CS-MB'!$M$478</f>
        <v>3.618</v>
      </c>
      <c r="H22" s="45">
        <f>+'[1]CS-MB'!$M$384</f>
        <v>0</v>
      </c>
      <c r="I22" s="35">
        <f>+'[1]CS-MB'!$M$544</f>
        <v>9.175</v>
      </c>
      <c r="J22" s="35">
        <f>+'[1]CS-MB'!$M$547</f>
        <v>6.775</v>
      </c>
      <c r="K22" s="35">
        <f>+'[1]CS-MB'!$M$550</f>
        <v>2.923</v>
      </c>
      <c r="L22" s="35">
        <f t="shared" si="1"/>
        <v>106.895</v>
      </c>
      <c r="M22" s="32">
        <v>106.895</v>
      </c>
      <c r="N22" s="46">
        <f t="shared" si="5"/>
        <v>0</v>
      </c>
    </row>
    <row r="23" spans="1:14" ht="12">
      <c r="A23" s="37" t="s">
        <v>137</v>
      </c>
      <c r="B23" s="35">
        <f>+'[1]CS-MB'!$N$702</f>
        <v>0.852</v>
      </c>
      <c r="C23" s="35">
        <f>+'[1]CS-MB'!$N$703</f>
        <v>4.011</v>
      </c>
      <c r="D23" s="45">
        <f>+'[1]CS-MB'!$N$706</f>
        <v>0</v>
      </c>
      <c r="E23" s="35">
        <f>+'[1]CS-MB'!$N$708</f>
        <v>72.338</v>
      </c>
      <c r="F23" s="45">
        <v>0</v>
      </c>
      <c r="G23" s="35">
        <f>+'[1]CS-MB'!$N$478</f>
        <v>4.091</v>
      </c>
      <c r="H23" s="45">
        <f>+'[1]CS-MB'!$N$384</f>
        <v>0</v>
      </c>
      <c r="I23" s="35">
        <f>+'[1]CS-MB'!$N$544</f>
        <v>9.175</v>
      </c>
      <c r="J23" s="35">
        <f>+'[1]CS-MB'!$N$547</f>
        <v>4.495</v>
      </c>
      <c r="K23" s="35">
        <f>+'[1]CS-MB'!$N$550</f>
        <v>5.322</v>
      </c>
      <c r="L23" s="35">
        <f t="shared" si="1"/>
        <v>100.28399999999999</v>
      </c>
      <c r="M23" s="32">
        <v>100.28399999999999</v>
      </c>
      <c r="N23" s="46">
        <f t="shared" si="5"/>
        <v>0</v>
      </c>
    </row>
    <row r="24" spans="1:14" ht="12">
      <c r="A24" s="37" t="s">
        <v>138</v>
      </c>
      <c r="B24" s="35">
        <f>+'[1]CS-MB'!$O$702</f>
        <v>1.702</v>
      </c>
      <c r="C24" s="35">
        <f>+'[1]CS-MB'!$O$703</f>
        <v>2.511</v>
      </c>
      <c r="D24" s="45">
        <f>+'[1]CS-MB'!$O$706</f>
        <v>0</v>
      </c>
      <c r="E24" s="35">
        <f>+'[1]CS-MB'!$O$708</f>
        <v>72.972</v>
      </c>
      <c r="F24" s="45">
        <v>0</v>
      </c>
      <c r="G24" s="35">
        <f>+'[1]CS-MB'!$O$478</f>
        <v>2.651</v>
      </c>
      <c r="H24" s="45">
        <f>+'[1]CS-MB'!$O$384</f>
        <v>0</v>
      </c>
      <c r="I24" s="35">
        <f>+'[1]CS-MB'!$O$544</f>
        <v>9.175</v>
      </c>
      <c r="J24" s="35">
        <f>+'[1]CS-MB'!$O$547</f>
        <v>3.516</v>
      </c>
      <c r="K24" s="35">
        <f>+'[1]CS-MB'!$O$550</f>
        <v>5.322</v>
      </c>
      <c r="L24" s="35">
        <f t="shared" si="1"/>
        <v>97.84899999999999</v>
      </c>
      <c r="M24" s="32">
        <v>97.84899999999999</v>
      </c>
      <c r="N24" s="46">
        <f t="shared" si="5"/>
        <v>0</v>
      </c>
    </row>
    <row r="25" spans="1:13" ht="12">
      <c r="A25" s="36">
        <v>2003</v>
      </c>
      <c r="B25" s="35"/>
      <c r="C25" s="35"/>
      <c r="D25" s="45"/>
      <c r="E25" s="35"/>
      <c r="F25" s="35"/>
      <c r="G25" s="35"/>
      <c r="H25" s="45"/>
      <c r="I25" s="35"/>
      <c r="J25" s="35"/>
      <c r="K25" s="35"/>
      <c r="L25" s="35"/>
      <c r="M25" s="32"/>
    </row>
    <row r="26" spans="1:14" ht="12">
      <c r="A26" s="37" t="s">
        <v>127</v>
      </c>
      <c r="B26" s="35">
        <f>+'[1]CS-MB'!$P$702</f>
        <v>1.279</v>
      </c>
      <c r="C26" s="35">
        <f>+'[1]CS-MB'!$P$703</f>
        <v>6.011</v>
      </c>
      <c r="D26" s="45">
        <f>+'[1]CS-MB'!$P$706</f>
        <v>0</v>
      </c>
      <c r="E26" s="35">
        <f>+'[1]CS-MB'!$P$708</f>
        <v>75.199</v>
      </c>
      <c r="F26" s="45">
        <v>0</v>
      </c>
      <c r="G26" s="35">
        <f>+'[1]CS-MB'!$P$478</f>
        <v>3.22</v>
      </c>
      <c r="H26" s="45">
        <f>+'[1]CS-MB'!$P$384</f>
        <v>0</v>
      </c>
      <c r="I26" s="35">
        <f>+'[1]CS-MB'!$P$544</f>
        <v>9.175</v>
      </c>
      <c r="J26" s="35">
        <f>+'[1]CS-MB'!$P$547</f>
        <v>3.605</v>
      </c>
      <c r="K26" s="35">
        <f>+'[1]CS-MB'!$P$550</f>
        <v>5.522</v>
      </c>
      <c r="L26" s="35">
        <f t="shared" si="1"/>
        <v>104.011</v>
      </c>
      <c r="M26" s="32">
        <v>104.011</v>
      </c>
      <c r="N26" s="46">
        <f aca="true" t="shared" si="6" ref="N26:N37">+M26-L26</f>
        <v>0</v>
      </c>
    </row>
    <row r="27" spans="1:14" ht="12">
      <c r="A27" s="37" t="s">
        <v>128</v>
      </c>
      <c r="B27" s="35">
        <f>+'[1]CS-MB'!$Q$702</f>
        <v>1.584</v>
      </c>
      <c r="C27" s="35">
        <f>+'[1]CS-MB'!$Q$703</f>
        <v>2.511</v>
      </c>
      <c r="D27" s="45">
        <f>+'[1]CS-MB'!$Q$706</f>
        <v>0</v>
      </c>
      <c r="E27" s="35">
        <f>+'[1]CS-MB'!$Q$708</f>
        <v>78.502</v>
      </c>
      <c r="F27" s="45">
        <v>0</v>
      </c>
      <c r="G27" s="35">
        <f>+'[1]CS-MB'!$Q$478</f>
        <v>3.213</v>
      </c>
      <c r="H27" s="45">
        <f>+'[1]CS-MB'!$Q$384</f>
        <v>0</v>
      </c>
      <c r="I27" s="35">
        <f>+'[1]CS-MB'!$Q$544</f>
        <v>9.175</v>
      </c>
      <c r="J27" s="35">
        <f>+'[1]CS-MB'!$Q$547</f>
        <v>4.036</v>
      </c>
      <c r="K27" s="35">
        <f>+'[1]CS-MB'!$Q$550</f>
        <v>5.522</v>
      </c>
      <c r="L27" s="35">
        <f t="shared" si="1"/>
        <v>104.54299999999999</v>
      </c>
      <c r="M27" s="32">
        <v>104.54299999999999</v>
      </c>
      <c r="N27" s="46">
        <f t="shared" si="6"/>
        <v>0</v>
      </c>
    </row>
    <row r="28" spans="1:14" ht="12">
      <c r="A28" s="37" t="s">
        <v>129</v>
      </c>
      <c r="B28" s="35">
        <f>+'[1]CS-MB'!$R$702</f>
        <v>1.683</v>
      </c>
      <c r="C28" s="35">
        <f>+'[1]CS-MB'!$R$703</f>
        <v>1.511</v>
      </c>
      <c r="D28" s="45">
        <f>+'[1]CS-MB'!$R$706</f>
        <v>0</v>
      </c>
      <c r="E28" s="35">
        <f>+'[1]CS-MB'!$R$708</f>
        <v>75.211</v>
      </c>
      <c r="F28" s="45">
        <v>0</v>
      </c>
      <c r="G28" s="35">
        <f>+'[1]CS-MB'!$R$478</f>
        <v>3.438</v>
      </c>
      <c r="H28" s="45">
        <f>+'[1]CS-MB'!$R$384</f>
        <v>0</v>
      </c>
      <c r="I28" s="35">
        <f>+'[1]CS-MB'!$R$544</f>
        <v>10.175</v>
      </c>
      <c r="J28" s="35">
        <f>+'[1]CS-MB'!$R$547</f>
        <v>4.995</v>
      </c>
      <c r="K28" s="35">
        <f>+'[1]CS-MB'!$R$550</f>
        <v>11.52</v>
      </c>
      <c r="L28" s="35">
        <f t="shared" si="1"/>
        <v>108.533</v>
      </c>
      <c r="M28" s="32">
        <v>108.533</v>
      </c>
      <c r="N28" s="46">
        <f t="shared" si="6"/>
        <v>0</v>
      </c>
    </row>
    <row r="29" spans="1:14" ht="12">
      <c r="A29" s="37" t="s">
        <v>130</v>
      </c>
      <c r="B29" s="35">
        <f>+'[1]CS-MB'!$S$702</f>
        <v>0.818</v>
      </c>
      <c r="C29" s="35">
        <f>+'[1]CS-MB'!$S$703</f>
        <v>1.5</v>
      </c>
      <c r="D29" s="45">
        <f>+'[1]CS-MB'!$S$706</f>
        <v>0</v>
      </c>
      <c r="E29" s="35">
        <f>+'[1]CS-MB'!$S$708</f>
        <v>68.721</v>
      </c>
      <c r="F29" s="45">
        <v>0</v>
      </c>
      <c r="G29" s="35">
        <f>+'[1]CS-MB'!$S$478</f>
        <v>4.421</v>
      </c>
      <c r="H29" s="45">
        <f>+'[1]CS-MB'!$S$384</f>
        <v>0</v>
      </c>
      <c r="I29" s="35">
        <f>+'[1]CS-MB'!$S$544</f>
        <v>10.175</v>
      </c>
      <c r="J29" s="35">
        <f>+'[1]CS-MB'!$S$547</f>
        <v>5.304</v>
      </c>
      <c r="K29" s="35">
        <f>+'[1]CS-MB'!$S$550</f>
        <v>11.52</v>
      </c>
      <c r="L29" s="35">
        <f t="shared" si="1"/>
        <v>102.459</v>
      </c>
      <c r="M29" s="32">
        <v>102.459</v>
      </c>
      <c r="N29" s="46">
        <f t="shared" si="6"/>
        <v>0</v>
      </c>
    </row>
    <row r="30" spans="1:14" ht="12">
      <c r="A30" s="37" t="s">
        <v>131</v>
      </c>
      <c r="B30" s="35">
        <f>+'[1]CS-MB'!$T$702</f>
        <v>1.787</v>
      </c>
      <c r="C30" s="35">
        <f>+'[1]CS-MB'!$T$703</f>
        <v>8</v>
      </c>
      <c r="D30" s="45">
        <f>+'[1]CS-MB'!$T$706</f>
        <v>0</v>
      </c>
      <c r="E30" s="35">
        <f>+'[1]CS-MB'!$T$708</f>
        <v>68.618</v>
      </c>
      <c r="F30" s="45">
        <v>0</v>
      </c>
      <c r="G30" s="35">
        <f>+'[1]CS-MB'!$T$478</f>
        <v>5.48</v>
      </c>
      <c r="H30" s="45">
        <f>+'[1]CS-MB'!$T$384</f>
        <v>0</v>
      </c>
      <c r="I30" s="35">
        <f>+'[1]CS-MB'!$T$544</f>
        <v>10.175</v>
      </c>
      <c r="J30" s="35">
        <f>+'[1]CS-MB'!$T$547</f>
        <v>5.357</v>
      </c>
      <c r="K30" s="35">
        <f>+'[1]CS-MB'!$T$550</f>
        <v>11.52</v>
      </c>
      <c r="L30" s="35">
        <f t="shared" si="1"/>
        <v>110.937</v>
      </c>
      <c r="M30" s="32">
        <v>110.93700000000001</v>
      </c>
      <c r="N30" s="46">
        <f t="shared" si="6"/>
        <v>0</v>
      </c>
    </row>
    <row r="31" spans="1:14" ht="12">
      <c r="A31" s="37" t="s">
        <v>132</v>
      </c>
      <c r="B31" s="35">
        <f>+'[1]CS-MB'!$U$702</f>
        <v>0.644</v>
      </c>
      <c r="C31" s="35">
        <f>+'[1]CS-MB'!$U$703</f>
        <v>5.5</v>
      </c>
      <c r="D31" s="45">
        <f>+'[1]CS-MB'!$U$706</f>
        <v>0</v>
      </c>
      <c r="E31" s="35">
        <f>+'[1]CS-MB'!$U$708</f>
        <v>70.788</v>
      </c>
      <c r="F31" s="45">
        <v>0</v>
      </c>
      <c r="G31" s="35">
        <f>+'[1]CS-MB'!$U$478</f>
        <v>6.537</v>
      </c>
      <c r="H31" s="45">
        <f>+'[1]CS-MB'!$U$384</f>
        <v>0</v>
      </c>
      <c r="I31" s="35">
        <f>+'[1]CS-MB'!$U$544</f>
        <v>10.175</v>
      </c>
      <c r="J31" s="35">
        <f>+'[1]CS-MB'!$U$547</f>
        <v>6.01</v>
      </c>
      <c r="K31" s="35">
        <f>+'[1]CS-MB'!$U$550</f>
        <v>11.52</v>
      </c>
      <c r="L31" s="35">
        <f t="shared" si="1"/>
        <v>111.17399999999999</v>
      </c>
      <c r="M31" s="32">
        <v>111.174</v>
      </c>
      <c r="N31" s="46">
        <f t="shared" si="6"/>
        <v>0</v>
      </c>
    </row>
    <row r="32" spans="1:14" ht="12">
      <c r="A32" s="37" t="s">
        <v>133</v>
      </c>
      <c r="B32" s="35">
        <f>+'[1]CS-MB'!$V$702</f>
        <v>1.479</v>
      </c>
      <c r="C32" s="35">
        <f>+'[1]CS-MB'!$V$703</f>
        <v>5.5</v>
      </c>
      <c r="D32" s="45">
        <f>+'[1]CS-MB'!$V$706</f>
        <v>0</v>
      </c>
      <c r="E32" s="35">
        <f>+'[1]CS-MB'!$V$708</f>
        <v>71.248</v>
      </c>
      <c r="F32" s="45">
        <v>0</v>
      </c>
      <c r="G32" s="35">
        <f>+'[1]CS-MB'!$V$478</f>
        <v>6.67</v>
      </c>
      <c r="H32" s="45">
        <f>+'[1]CS-MB'!$V$384</f>
        <v>0</v>
      </c>
      <c r="I32" s="35">
        <f>+'[1]CS-MB'!$V$544</f>
        <v>10.175</v>
      </c>
      <c r="J32" s="35">
        <f>+'[1]CS-MB'!$V$547</f>
        <v>6.284</v>
      </c>
      <c r="K32" s="35">
        <f>+'[1]CS-MB'!$V$550</f>
        <v>11.52</v>
      </c>
      <c r="L32" s="35">
        <f t="shared" si="1"/>
        <v>112.876</v>
      </c>
      <c r="M32" s="32">
        <v>112.876</v>
      </c>
      <c r="N32" s="46">
        <f t="shared" si="6"/>
        <v>0</v>
      </c>
    </row>
    <row r="33" spans="1:14" ht="12">
      <c r="A33" s="37" t="s">
        <v>134</v>
      </c>
      <c r="B33" s="35">
        <f>+'[1]CS-MB'!$W$702</f>
        <v>0.718</v>
      </c>
      <c r="C33" s="35">
        <f>+'[1]CS-MB'!$W$703</f>
        <v>4.7</v>
      </c>
      <c r="D33" s="45">
        <f>+'[1]CS-MB'!$W$706</f>
        <v>0</v>
      </c>
      <c r="E33" s="35">
        <f>+'[1]CS-MB'!$W$708</f>
        <v>70.085</v>
      </c>
      <c r="F33" s="45">
        <v>0</v>
      </c>
      <c r="G33" s="35">
        <f>+'[1]CS-MB'!$W$478</f>
        <v>5.463</v>
      </c>
      <c r="H33" s="45">
        <f>+'[1]CS-MB'!$W$384</f>
        <v>0</v>
      </c>
      <c r="I33" s="35">
        <f>+'[1]CS-MB'!$W$544</f>
        <v>10.175</v>
      </c>
      <c r="J33" s="35">
        <f>+'[1]CS-MB'!$W$547</f>
        <v>6.825</v>
      </c>
      <c r="K33" s="35">
        <f>+'[1]CS-MB'!$W$550</f>
        <v>11.52</v>
      </c>
      <c r="L33" s="35">
        <f t="shared" si="1"/>
        <v>109.48599999999998</v>
      </c>
      <c r="M33" s="32">
        <v>109.48599999999999</v>
      </c>
      <c r="N33" s="46">
        <f t="shared" si="6"/>
        <v>0</v>
      </c>
    </row>
    <row r="34" spans="1:14" ht="12">
      <c r="A34" s="37" t="s">
        <v>135</v>
      </c>
      <c r="B34" s="35">
        <f>+'[1]CS-MB'!$X$702</f>
        <v>0.718</v>
      </c>
      <c r="C34" s="35">
        <f>+'[1]CS-MB'!$X$703</f>
        <v>4.7</v>
      </c>
      <c r="D34" s="45">
        <f>+'[1]CS-MB'!$X$706</f>
        <v>0</v>
      </c>
      <c r="E34" s="35">
        <f>+'[1]CS-MB'!$X$708</f>
        <v>70.084</v>
      </c>
      <c r="F34" s="45">
        <v>0</v>
      </c>
      <c r="G34" s="35">
        <f>+'[1]CS-MB'!$X$478</f>
        <v>6.043</v>
      </c>
      <c r="H34" s="45">
        <f>+'[1]CS-MB'!$X$384</f>
        <v>0</v>
      </c>
      <c r="I34" s="35">
        <f>+'[1]CS-MB'!$X$544</f>
        <v>10.175</v>
      </c>
      <c r="J34" s="35">
        <f>+'[1]CS-MB'!$X$547</f>
        <v>7.234</v>
      </c>
      <c r="K34" s="35">
        <f>+'[1]CS-MB'!$X$550</f>
        <v>11.52</v>
      </c>
      <c r="L34" s="35">
        <f t="shared" si="1"/>
        <v>110.474</v>
      </c>
      <c r="M34" s="32">
        <v>110.47400000000002</v>
      </c>
      <c r="N34" s="46">
        <f t="shared" si="6"/>
        <v>0</v>
      </c>
    </row>
    <row r="35" spans="1:14" ht="12">
      <c r="A35" s="37" t="s">
        <v>136</v>
      </c>
      <c r="B35" s="35">
        <f>+'[1]CS-MB'!$Y$702</f>
        <v>0.849</v>
      </c>
      <c r="C35" s="35">
        <f>+'[1]CS-MB'!$Y$703</f>
        <v>6.2</v>
      </c>
      <c r="D35" s="45">
        <f>+'[1]CS-MB'!$Y$706</f>
        <v>0</v>
      </c>
      <c r="E35" s="35">
        <f>+'[1]CS-MB'!$Y$708</f>
        <v>64.379</v>
      </c>
      <c r="F35" s="45">
        <v>0</v>
      </c>
      <c r="G35" s="35">
        <f>+'[1]CS-MB'!$Y$478</f>
        <v>6.047</v>
      </c>
      <c r="H35" s="45">
        <f>+'[1]CS-MB'!$Y$384</f>
        <v>0</v>
      </c>
      <c r="I35" s="35">
        <f>+'[1]CS-MB'!$Y$544</f>
        <v>10.175</v>
      </c>
      <c r="J35" s="35">
        <f>+'[1]CS-MB'!$Y$547</f>
        <v>7.261</v>
      </c>
      <c r="K35" s="35">
        <f>+'[1]CS-MB'!$Y$550</f>
        <v>10.52</v>
      </c>
      <c r="L35" s="35">
        <f t="shared" si="1"/>
        <v>105.431</v>
      </c>
      <c r="M35" s="32">
        <v>105.43100000000001</v>
      </c>
      <c r="N35" s="46">
        <f t="shared" si="6"/>
        <v>0</v>
      </c>
    </row>
    <row r="36" spans="1:14" ht="12">
      <c r="A36" s="37" t="s">
        <v>137</v>
      </c>
      <c r="B36" s="35">
        <f>+'[1]CS-MB'!$Z$702</f>
        <v>0.573</v>
      </c>
      <c r="C36" s="35">
        <f>+'[1]CS-MB'!$Z$703</f>
        <v>5.7</v>
      </c>
      <c r="D36" s="45">
        <f>+'[1]CS-MB'!$Z$706</f>
        <v>0</v>
      </c>
      <c r="E36" s="35">
        <f>+'[1]CS-MB'!$Z$708</f>
        <v>62.243</v>
      </c>
      <c r="F36" s="45">
        <v>0</v>
      </c>
      <c r="G36" s="35">
        <f>+'[1]CS-MB'!$Z$478</f>
        <v>6.164</v>
      </c>
      <c r="H36" s="45">
        <f>+'[1]CS-MB'!$Z$384</f>
        <v>0</v>
      </c>
      <c r="I36" s="35">
        <f>+'[1]CS-MB'!$Z$544</f>
        <v>10.175</v>
      </c>
      <c r="J36" s="35">
        <f>+'[1]CS-MB'!$Z$547</f>
        <v>7.766</v>
      </c>
      <c r="K36" s="35">
        <f>+'[1]CS-MB'!$Z$550</f>
        <v>10.52</v>
      </c>
      <c r="L36" s="35">
        <f t="shared" si="1"/>
        <v>103.141</v>
      </c>
      <c r="M36" s="32">
        <v>103.14099999999999</v>
      </c>
      <c r="N36" s="46">
        <f t="shared" si="6"/>
        <v>0</v>
      </c>
    </row>
    <row r="37" spans="1:14" ht="12">
      <c r="A37" s="37" t="s">
        <v>138</v>
      </c>
      <c r="B37" s="35">
        <f>+'[1]CS-MB'!$AA$702</f>
        <v>0.5</v>
      </c>
      <c r="C37" s="35">
        <f>+'[1]CS-MB'!$AA$703</f>
        <v>5.7</v>
      </c>
      <c r="D37" s="45">
        <f>+'[1]CS-MB'!$AA$706</f>
        <v>0</v>
      </c>
      <c r="E37" s="35">
        <f>+'[1]CS-MB'!$AA$708</f>
        <v>61.558</v>
      </c>
      <c r="F37" s="45">
        <v>0</v>
      </c>
      <c r="G37" s="35">
        <f>+'[1]CS-MB'!$AA$478</f>
        <v>5.818</v>
      </c>
      <c r="H37" s="45">
        <f>+'[1]CS-MB'!$AA$384</f>
        <v>0</v>
      </c>
      <c r="I37" s="35">
        <f>+'[1]CS-MB'!$AA$544</f>
        <v>11.25</v>
      </c>
      <c r="J37" s="35">
        <f>+'[1]CS-MB'!$AA$547</f>
        <v>8.467</v>
      </c>
      <c r="K37" s="35">
        <f>+'[1]CS-MB'!$AA$550</f>
        <v>10.52</v>
      </c>
      <c r="L37" s="35">
        <f t="shared" si="1"/>
        <v>103.813</v>
      </c>
      <c r="M37" s="32">
        <v>103.81299999999999</v>
      </c>
      <c r="N37" s="46">
        <f t="shared" si="6"/>
        <v>0</v>
      </c>
    </row>
    <row r="38" spans="1:13" ht="12">
      <c r="A38" s="36">
        <v>2004</v>
      </c>
      <c r="B38" s="35"/>
      <c r="C38" s="35"/>
      <c r="D38" s="45"/>
      <c r="E38" s="35"/>
      <c r="F38" s="35"/>
      <c r="G38" s="35"/>
      <c r="H38" s="45"/>
      <c r="I38" s="35"/>
      <c r="J38" s="35"/>
      <c r="K38" s="35"/>
      <c r="L38" s="35"/>
      <c r="M38" s="32"/>
    </row>
    <row r="39" spans="1:14" ht="12">
      <c r="A39" s="37" t="s">
        <v>127</v>
      </c>
      <c r="B39" s="35">
        <f>+'[1]CS-MB'!$AB$702</f>
        <v>1.287</v>
      </c>
      <c r="C39" s="35">
        <f>+'[1]CS-MB'!$AB$703</f>
        <v>9.7</v>
      </c>
      <c r="D39" s="45">
        <f>+'[1]CS-MB'!$AB$706</f>
        <v>0</v>
      </c>
      <c r="E39" s="35">
        <f>+'[1]CS-MB'!$AB$708</f>
        <v>64.167</v>
      </c>
      <c r="F39" s="45">
        <v>0</v>
      </c>
      <c r="G39" s="35">
        <f>+'[1]CS-MB'!$AB$478</f>
        <v>6.848</v>
      </c>
      <c r="H39" s="45">
        <f>+'[1]CS-MB'!$AB$384</f>
        <v>0</v>
      </c>
      <c r="I39" s="35">
        <f>+'[1]CS-MB'!$AB$544</f>
        <v>11.25</v>
      </c>
      <c r="J39" s="35">
        <f>+'[1]CS-MB'!$AB$547</f>
        <v>9.159</v>
      </c>
      <c r="K39" s="35">
        <f>+'[1]CS-MB'!$AB$550</f>
        <v>8.32</v>
      </c>
      <c r="L39" s="35">
        <f t="shared" si="1"/>
        <v>110.731</v>
      </c>
      <c r="M39" s="32">
        <v>110.73100000000001</v>
      </c>
      <c r="N39" s="46">
        <f aca="true" t="shared" si="7" ref="N39:N50">+M39-L39</f>
        <v>0</v>
      </c>
    </row>
    <row r="40" spans="1:14" ht="12">
      <c r="A40" s="37" t="s">
        <v>128</v>
      </c>
      <c r="B40" s="35">
        <f>+'[1]CS-MB'!$AC$702</f>
        <v>0.526</v>
      </c>
      <c r="C40" s="35">
        <f>+'[1]CS-MB'!$AC$703</f>
        <v>9.7</v>
      </c>
      <c r="D40" s="45">
        <f>+'[1]CS-MB'!$AC$706</f>
        <v>0</v>
      </c>
      <c r="E40" s="35">
        <f>+'[1]CS-MB'!$AC$708</f>
        <v>65.11</v>
      </c>
      <c r="F40" s="45">
        <v>0</v>
      </c>
      <c r="G40" s="35">
        <f>+'[1]CS-MB'!$AC$478</f>
        <v>6.263</v>
      </c>
      <c r="H40" s="45">
        <f>+'[1]CS-MB'!$AC$384</f>
        <v>0</v>
      </c>
      <c r="I40" s="35">
        <f>+'[1]CS-MB'!$AC$544</f>
        <v>11.25</v>
      </c>
      <c r="J40" s="35">
        <f>+'[1]CS-MB'!$AC$547</f>
        <v>9.823</v>
      </c>
      <c r="K40" s="35">
        <f>+'[1]CS-MB'!$AC$550</f>
        <v>8.32</v>
      </c>
      <c r="L40" s="35">
        <f t="shared" si="1"/>
        <v>110.992</v>
      </c>
      <c r="M40" s="32">
        <v>110.992</v>
      </c>
      <c r="N40" s="46">
        <f t="shared" si="7"/>
        <v>0</v>
      </c>
    </row>
    <row r="41" spans="1:14" ht="12">
      <c r="A41" s="37" t="s">
        <v>129</v>
      </c>
      <c r="B41" s="35">
        <f>+'[1]CS-MB'!$AD$702</f>
        <v>0.863</v>
      </c>
      <c r="C41" s="35">
        <f>+'[1]CS-MB'!$AD$703</f>
        <v>9.7</v>
      </c>
      <c r="D41" s="45">
        <f>+'[1]CS-MB'!$AD$706</f>
        <v>0</v>
      </c>
      <c r="E41" s="35">
        <f>+'[1]CS-MB'!$AD$708</f>
        <v>65.502</v>
      </c>
      <c r="F41" s="45">
        <v>0</v>
      </c>
      <c r="G41" s="35">
        <f>+'[1]CS-MB'!$AD$478</f>
        <v>6.732</v>
      </c>
      <c r="H41" s="45">
        <f>+'[1]CS-MB'!$AD$384</f>
        <v>0</v>
      </c>
      <c r="I41" s="35">
        <f>+'[1]CS-MB'!$AD$544</f>
        <v>11.25</v>
      </c>
      <c r="J41" s="35">
        <f>+'[1]CS-MB'!$AD$547</f>
        <v>10.86</v>
      </c>
      <c r="K41" s="35">
        <f>+'[1]CS-MB'!$AD$550</f>
        <v>8.32</v>
      </c>
      <c r="L41" s="35">
        <f t="shared" si="1"/>
        <v>113.22699999999999</v>
      </c>
      <c r="M41" s="32">
        <v>113.227</v>
      </c>
      <c r="N41" s="46">
        <f t="shared" si="7"/>
        <v>0</v>
      </c>
    </row>
    <row r="42" spans="1:14" ht="12">
      <c r="A42" s="37" t="s">
        <v>130</v>
      </c>
      <c r="B42" s="35">
        <f>+'[1]CS-MB'!$AE$702</f>
        <v>1.182</v>
      </c>
      <c r="C42" s="35">
        <f>+'[1]CS-MB'!$AE$703</f>
        <v>8.7</v>
      </c>
      <c r="D42" s="45">
        <f>+'[1]CS-MB'!$AE$706</f>
        <v>0</v>
      </c>
      <c r="E42" s="35">
        <f>+'[1]CS-MB'!$AE$708</f>
        <v>68.851</v>
      </c>
      <c r="F42" s="45">
        <v>0</v>
      </c>
      <c r="G42" s="35">
        <f>+'[1]CS-MB'!$AE$478</f>
        <v>5.719</v>
      </c>
      <c r="H42" s="45">
        <f>+'[1]CS-MB'!$AE$384</f>
        <v>0</v>
      </c>
      <c r="I42" s="35">
        <f>+'[1]CS-MB'!$AE$544</f>
        <v>11.25</v>
      </c>
      <c r="J42" s="35">
        <f>+'[1]CS-MB'!$AE$547</f>
        <v>11.95</v>
      </c>
      <c r="K42" s="35">
        <f>+'[1]CS-MB'!$AE$550</f>
        <v>8.32</v>
      </c>
      <c r="L42" s="35">
        <f t="shared" si="1"/>
        <v>115.972</v>
      </c>
      <c r="M42" s="32">
        <v>115.972</v>
      </c>
      <c r="N42" s="46">
        <f t="shared" si="7"/>
        <v>0</v>
      </c>
    </row>
    <row r="43" spans="1:14" ht="12">
      <c r="A43" s="37" t="s">
        <v>131</v>
      </c>
      <c r="B43" s="35">
        <f>+'[1]CS-MB'!$AF$702</f>
        <v>0.393</v>
      </c>
      <c r="C43" s="35">
        <f>+'[1]CS-MB'!$AF$703</f>
        <v>8.7</v>
      </c>
      <c r="D43" s="45">
        <f>+'[1]CS-MB'!$AF$706</f>
        <v>0</v>
      </c>
      <c r="E43" s="35">
        <f>+'[1]CS-MB'!$AF$708</f>
        <v>70.533</v>
      </c>
      <c r="F43" s="45">
        <v>0</v>
      </c>
      <c r="G43" s="35">
        <f>+'[1]CS-MB'!$AF$478</f>
        <v>5.843</v>
      </c>
      <c r="H43" s="45">
        <f>+'[1]CS-MB'!$AF$384</f>
        <v>0</v>
      </c>
      <c r="I43" s="35">
        <f>+'[1]CS-MB'!$AF$544</f>
        <v>11.25</v>
      </c>
      <c r="J43" s="35">
        <f>+'[1]CS-MB'!$AF$547</f>
        <v>12.596</v>
      </c>
      <c r="K43" s="35">
        <f>+'[1]CS-MB'!$AF$550</f>
        <v>8.32</v>
      </c>
      <c r="L43" s="35">
        <f t="shared" si="1"/>
        <v>117.635</v>
      </c>
      <c r="M43" s="32">
        <v>117.635</v>
      </c>
      <c r="N43" s="46">
        <f t="shared" si="7"/>
        <v>0</v>
      </c>
    </row>
    <row r="44" spans="1:14" ht="12">
      <c r="A44" s="37" t="s">
        <v>132</v>
      </c>
      <c r="B44" s="35">
        <f>+'[1]CS-MB'!$AG$702</f>
        <v>0.439</v>
      </c>
      <c r="C44" s="35">
        <f>+'[1]CS-MB'!$AG$703</f>
        <v>12.873</v>
      </c>
      <c r="D44" s="45">
        <f>+'[1]CS-MB'!$AG$706</f>
        <v>0</v>
      </c>
      <c r="E44" s="35">
        <f>+'[1]CS-MB'!$AG$708</f>
        <v>62.908</v>
      </c>
      <c r="F44" s="45">
        <v>0</v>
      </c>
      <c r="G44" s="35">
        <f>+'[1]CS-MB'!$AG$478</f>
        <v>6.208</v>
      </c>
      <c r="H44" s="45">
        <f>+'[1]CS-MB'!$AG$384</f>
        <v>0</v>
      </c>
      <c r="I44" s="35">
        <f>+'[1]CS-MB'!$AG$544</f>
        <v>11.25</v>
      </c>
      <c r="J44" s="35">
        <f>+'[1]CS-MB'!$AG$547</f>
        <v>13.123</v>
      </c>
      <c r="K44" s="35">
        <f>+'[1]CS-MB'!$AG$550</f>
        <v>8.32</v>
      </c>
      <c r="L44" s="35">
        <f t="shared" si="1"/>
        <v>115.121</v>
      </c>
      <c r="M44" s="32">
        <v>115.121</v>
      </c>
      <c r="N44" s="46">
        <f t="shared" si="7"/>
        <v>0</v>
      </c>
    </row>
    <row r="45" spans="1:14" ht="12">
      <c r="A45" s="37" t="s">
        <v>133</v>
      </c>
      <c r="B45" s="35">
        <f>+'[1]CS-MB'!$AH$702</f>
        <v>0.304</v>
      </c>
      <c r="C45" s="35">
        <f>+'[1]CS-MB'!$AH$703</f>
        <v>12.896</v>
      </c>
      <c r="D45" s="45">
        <f>+'[1]CS-MB'!$AH$706</f>
        <v>0</v>
      </c>
      <c r="E45" s="35">
        <f>+'[1]CS-MB'!$AH$708</f>
        <v>61.212</v>
      </c>
      <c r="F45" s="45">
        <v>0</v>
      </c>
      <c r="G45" s="35">
        <f>+'[1]CS-MB'!$AH$478</f>
        <v>6.045</v>
      </c>
      <c r="H45" s="45">
        <f>+'[1]CS-MB'!$AH$384</f>
        <v>0</v>
      </c>
      <c r="I45" s="35">
        <f>+'[1]CS-MB'!$AH$544</f>
        <v>11.25</v>
      </c>
      <c r="J45" s="35">
        <f>+'[1]CS-MB'!$AH$547</f>
        <v>13.571</v>
      </c>
      <c r="K45" s="35">
        <f>+'[1]CS-MB'!$AH$550</f>
        <v>8.32</v>
      </c>
      <c r="L45" s="35">
        <f t="shared" si="1"/>
        <v>113.598</v>
      </c>
      <c r="M45" s="32">
        <v>113.59800000000001</v>
      </c>
      <c r="N45" s="46">
        <f t="shared" si="7"/>
        <v>0</v>
      </c>
    </row>
    <row r="46" spans="1:14" ht="12">
      <c r="A46" s="37" t="s">
        <v>134</v>
      </c>
      <c r="B46" s="35">
        <f>+'[1]CS-MB'!$AI$702</f>
        <v>0.306</v>
      </c>
      <c r="C46" s="35">
        <f>+'[1]CS-MB'!$AI$703</f>
        <v>10.204</v>
      </c>
      <c r="D46" s="45">
        <f>+'[1]CS-MB'!$AI$706</f>
        <v>0</v>
      </c>
      <c r="E46" s="35">
        <f>+'[1]CS-MB'!$AI$708</f>
        <v>61.308</v>
      </c>
      <c r="F46" s="45">
        <v>0</v>
      </c>
      <c r="G46" s="35">
        <f>+'[1]CS-MB'!$AI$478</f>
        <v>6.251</v>
      </c>
      <c r="H46" s="45">
        <f>+'[1]CS-MB'!$AI$384</f>
        <v>0</v>
      </c>
      <c r="I46" s="35">
        <f>+'[1]CS-MB'!$AI$544</f>
        <v>11.25</v>
      </c>
      <c r="J46" s="35">
        <f>+'[1]CS-MB'!$AI$547</f>
        <v>14.404</v>
      </c>
      <c r="K46" s="35">
        <f>+'[1]CS-MB'!$AI$550</f>
        <v>8.321</v>
      </c>
      <c r="L46" s="35">
        <f t="shared" si="1"/>
        <v>112.04400000000001</v>
      </c>
      <c r="M46" s="32">
        <v>112.04400000000001</v>
      </c>
      <c r="N46" s="46">
        <f t="shared" si="7"/>
        <v>0</v>
      </c>
    </row>
    <row r="47" spans="1:14" ht="12">
      <c r="A47" s="37" t="s">
        <v>135</v>
      </c>
      <c r="B47" s="35">
        <f>+'[1]CS-MB'!$AJ$702</f>
        <v>0.345</v>
      </c>
      <c r="C47" s="35">
        <f>+'[1]CS-MB'!$AJ$703</f>
        <v>8.228</v>
      </c>
      <c r="D47" s="45">
        <f>+'[1]CS-MB'!$AJ$706</f>
        <v>0</v>
      </c>
      <c r="E47" s="35">
        <f>+'[1]CS-MB'!$AJ$708</f>
        <v>65.874</v>
      </c>
      <c r="F47" s="45">
        <v>0</v>
      </c>
      <c r="G47" s="35">
        <f>+'[1]CS-MB'!$AJ$478</f>
        <v>6.532</v>
      </c>
      <c r="H47" s="45">
        <f>+'[1]CS-MB'!$AJ$384</f>
        <v>0</v>
      </c>
      <c r="I47" s="35">
        <f>+'[1]CS-MB'!$AJ$544</f>
        <v>11.25</v>
      </c>
      <c r="J47" s="35">
        <f>+'[1]CS-MB'!$AJ$547</f>
        <v>14.97</v>
      </c>
      <c r="K47" s="35">
        <f>+'[1]CS-MB'!$AJ$550</f>
        <v>8.32</v>
      </c>
      <c r="L47" s="35">
        <f t="shared" si="1"/>
        <v>115.51899999999999</v>
      </c>
      <c r="M47" s="32">
        <v>115.51899999999998</v>
      </c>
      <c r="N47" s="46">
        <f t="shared" si="7"/>
        <v>0</v>
      </c>
    </row>
    <row r="48" spans="1:14" ht="12">
      <c r="A48" s="37" t="s">
        <v>136</v>
      </c>
      <c r="B48" s="35">
        <f>+'[1]CS-MB'!$AK$702</f>
        <v>1.212</v>
      </c>
      <c r="C48" s="35">
        <f>+'[1]CS-MB'!$AK$703</f>
        <v>4.236</v>
      </c>
      <c r="D48" s="45">
        <f>+'[1]CS-MB'!$AK$706</f>
        <v>0</v>
      </c>
      <c r="E48" s="35">
        <f>+'[1]CS-MB'!$AK$708</f>
        <v>64.056</v>
      </c>
      <c r="F48" s="45">
        <v>0</v>
      </c>
      <c r="G48" s="35">
        <f>+'[1]CS-MB'!$AK$478</f>
        <v>5.589</v>
      </c>
      <c r="H48" s="45">
        <f>+'[1]CS-MB'!$AK$384</f>
        <v>0</v>
      </c>
      <c r="I48" s="35">
        <f>+'[1]CS-MB'!$AK$544</f>
        <v>11.25</v>
      </c>
      <c r="J48" s="35">
        <f>+'[1]CS-MB'!$AK$547</f>
        <v>15.941</v>
      </c>
      <c r="K48" s="35">
        <f>+'[1]CS-MB'!$AK$550</f>
        <v>8.32</v>
      </c>
      <c r="L48" s="35">
        <f t="shared" si="1"/>
        <v>110.604</v>
      </c>
      <c r="M48" s="32">
        <v>110.60400000000001</v>
      </c>
      <c r="N48" s="46">
        <f t="shared" si="7"/>
        <v>0</v>
      </c>
    </row>
    <row r="49" spans="1:14" ht="12">
      <c r="A49" s="37" t="s">
        <v>137</v>
      </c>
      <c r="B49" s="35">
        <f>+'[1]CS-MB'!$AL$702</f>
        <v>5.119</v>
      </c>
      <c r="C49" s="35">
        <f>+'[1]CS-MB'!$AL$703</f>
        <v>11.239</v>
      </c>
      <c r="D49" s="45">
        <f>+'[1]CS-MB'!$AL$706</f>
        <v>0</v>
      </c>
      <c r="E49" s="35">
        <f>+'[1]CS-MB'!$AL$708</f>
        <v>71.82</v>
      </c>
      <c r="F49" s="45">
        <v>0</v>
      </c>
      <c r="G49" s="35">
        <f>+'[1]CS-MB'!$AL$478</f>
        <v>5.938</v>
      </c>
      <c r="H49" s="45">
        <f>+'[1]CS-MB'!$AL$384</f>
        <v>0</v>
      </c>
      <c r="I49" s="35">
        <f>+'[1]CS-MB'!$AL$544</f>
        <v>11.25</v>
      </c>
      <c r="J49" s="35">
        <f>+'[1]CS-MB'!$AL$547</f>
        <v>16.667</v>
      </c>
      <c r="K49" s="35">
        <f>+'[1]CS-MB'!$AL$550</f>
        <v>8.32</v>
      </c>
      <c r="L49" s="35">
        <f t="shared" si="1"/>
        <v>130.353</v>
      </c>
      <c r="M49" s="32">
        <v>130.353</v>
      </c>
      <c r="N49" s="46">
        <f t="shared" si="7"/>
        <v>0</v>
      </c>
    </row>
    <row r="50" spans="1:14" ht="12">
      <c r="A50" s="37" t="s">
        <v>138</v>
      </c>
      <c r="B50" s="35">
        <f>+'[1]CS-MB'!$AM$702</f>
        <v>0.129</v>
      </c>
      <c r="C50" s="35">
        <f>+'[1]CS-MB'!$AM$703</f>
        <v>4.673</v>
      </c>
      <c r="D50" s="45">
        <f>+'[1]CS-MB'!$AM$706</f>
        <v>0</v>
      </c>
      <c r="E50" s="35">
        <f>+'[1]CS-MB'!$AM$708</f>
        <v>72.434</v>
      </c>
      <c r="F50" s="45">
        <v>0</v>
      </c>
      <c r="G50" s="35">
        <f>+'[1]CS-MB'!$AM$478</f>
        <v>5.223</v>
      </c>
      <c r="H50" s="45">
        <f>+'[1]CS-MB'!$AM$384</f>
        <v>0</v>
      </c>
      <c r="I50" s="35">
        <f>+'[1]CS-MB'!$AM$544</f>
        <v>11.25</v>
      </c>
      <c r="J50" s="35">
        <f>+'[1]CS-MB'!$AM$547</f>
        <v>16.699</v>
      </c>
      <c r="K50" s="35">
        <f>+'[1]CS-MB'!$AM$550</f>
        <v>8.32</v>
      </c>
      <c r="L50" s="35">
        <f t="shared" si="1"/>
        <v>118.728</v>
      </c>
      <c r="M50" s="32">
        <v>118.72800000000001</v>
      </c>
      <c r="N50" s="46">
        <f t="shared" si="7"/>
        <v>0</v>
      </c>
    </row>
    <row r="51" spans="1:13" ht="12">
      <c r="A51" s="36">
        <v>2005</v>
      </c>
      <c r="B51" s="35"/>
      <c r="C51" s="35"/>
      <c r="D51" s="45"/>
      <c r="E51" s="35"/>
      <c r="F51" s="45"/>
      <c r="G51" s="35"/>
      <c r="H51" s="45"/>
      <c r="I51" s="35"/>
      <c r="J51" s="35"/>
      <c r="K51" s="35"/>
      <c r="L51" s="35"/>
      <c r="M51" s="32"/>
    </row>
    <row r="52" spans="1:14" ht="12">
      <c r="A52" s="37" t="s">
        <v>127</v>
      </c>
      <c r="B52" s="35">
        <f>+'[1]CS-MB'!$AN$702</f>
        <v>0.25</v>
      </c>
      <c r="C52" s="35">
        <f>+'[1]CS-MB'!$AN$703</f>
        <v>3.899</v>
      </c>
      <c r="D52" s="45">
        <f>+'[1]CS-MB'!$AN$706</f>
        <v>0</v>
      </c>
      <c r="E52" s="35">
        <f>+'[1]CS-MB'!$AN$708</f>
        <v>77.63</v>
      </c>
      <c r="F52" s="45">
        <v>0</v>
      </c>
      <c r="G52" s="35">
        <f>+'[1]CS-MB'!$AN$478</f>
        <v>5.505</v>
      </c>
      <c r="H52" s="45">
        <f>+'[1]CS-MB'!$AN$384</f>
        <v>0</v>
      </c>
      <c r="I52" s="35">
        <f>+'[1]CS-MB'!$AN$544</f>
        <v>11.25</v>
      </c>
      <c r="J52" s="35">
        <f>+'[1]CS-MB'!$AN$547</f>
        <v>17.312</v>
      </c>
      <c r="K52" s="35">
        <f>+'[1]CS-MB'!$AN$550</f>
        <v>8.32</v>
      </c>
      <c r="L52" s="35">
        <f t="shared" si="1"/>
        <v>124.166</v>
      </c>
      <c r="M52" s="32">
        <v>124.166</v>
      </c>
      <c r="N52" s="46">
        <f aca="true" t="shared" si="8" ref="N52:N63">+M52-L52</f>
        <v>0</v>
      </c>
    </row>
    <row r="53" spans="1:14" ht="12">
      <c r="A53" s="37" t="s">
        <v>128</v>
      </c>
      <c r="B53" s="35">
        <f>+'[1]CS-MB'!$AO$702</f>
        <v>0.35</v>
      </c>
      <c r="C53" s="35">
        <f>+'[1]CS-MB'!$AO$703</f>
        <v>3.9</v>
      </c>
      <c r="D53" s="45">
        <f>+'[1]CS-MB'!$AO$706</f>
        <v>0</v>
      </c>
      <c r="E53" s="35">
        <f>+'[1]CS-MB'!$AO$708</f>
        <v>77.383</v>
      </c>
      <c r="F53" s="45">
        <v>0</v>
      </c>
      <c r="G53" s="35">
        <f>+'[1]CS-MB'!$AO$478</f>
        <v>6.081</v>
      </c>
      <c r="H53" s="45">
        <f>+'[1]CS-MB'!$AO$384</f>
        <v>0</v>
      </c>
      <c r="I53" s="35">
        <f>+'[1]CS-MB'!$AO$544</f>
        <v>11.25</v>
      </c>
      <c r="J53" s="35">
        <f>+'[1]CS-MB'!$AO$547</f>
        <v>17.878</v>
      </c>
      <c r="K53" s="35">
        <f>+'[1]CS-MB'!$AO$550</f>
        <v>8.32</v>
      </c>
      <c r="L53" s="35">
        <f t="shared" si="1"/>
        <v>125.16199999999999</v>
      </c>
      <c r="M53" s="32">
        <v>125.162</v>
      </c>
      <c r="N53" s="46">
        <f t="shared" si="8"/>
        <v>0</v>
      </c>
    </row>
    <row r="54" spans="1:14" ht="12">
      <c r="A54" s="37" t="s">
        <v>129</v>
      </c>
      <c r="B54" s="35">
        <f>+'[1]CS-MB'!$AP$702</f>
        <v>0.09</v>
      </c>
      <c r="C54" s="35">
        <f>+'[1]CS-MB'!$AP$703</f>
        <v>3.907</v>
      </c>
      <c r="D54" s="45">
        <f>+'[1]CS-MB'!$AP$706</f>
        <v>0</v>
      </c>
      <c r="E54" s="35">
        <f>+'[1]CS-MB'!$AP$708</f>
        <v>72.545</v>
      </c>
      <c r="F54" s="45">
        <v>0</v>
      </c>
      <c r="G54" s="35">
        <f>+'[1]CS-MB'!$AP$478</f>
        <v>6.774</v>
      </c>
      <c r="H54" s="45">
        <f>+'[1]CS-MB'!$AP$384</f>
        <v>0</v>
      </c>
      <c r="I54" s="35">
        <f>+'[1]CS-MB'!$AP$544</f>
        <v>11.25</v>
      </c>
      <c r="J54" s="35">
        <f>+'[1]CS-MB'!$AP$547</f>
        <v>19.726</v>
      </c>
      <c r="K54" s="35">
        <f>+'[1]CS-MB'!$AP$550</f>
        <v>8.32</v>
      </c>
      <c r="L54" s="35">
        <f t="shared" si="1"/>
        <v>122.612</v>
      </c>
      <c r="M54" s="32">
        <v>122.612</v>
      </c>
      <c r="N54" s="46">
        <f t="shared" si="8"/>
        <v>0</v>
      </c>
    </row>
    <row r="55" spans="1:14" ht="12">
      <c r="A55" s="37" t="s">
        <v>130</v>
      </c>
      <c r="B55" s="35">
        <f>+'[1]CS-MB'!$AQ$702</f>
        <v>0.101</v>
      </c>
      <c r="C55" s="35">
        <f>+'[1]CS-MB'!$AQ$703</f>
        <v>5.708</v>
      </c>
      <c r="D55" s="45">
        <f>+'[1]CS-MB'!$AQ$706</f>
        <v>0</v>
      </c>
      <c r="E55" s="35">
        <f>+'[1]CS-MB'!$AQ$708</f>
        <v>76.928</v>
      </c>
      <c r="F55" s="45">
        <v>0</v>
      </c>
      <c r="G55" s="35">
        <f>+'[1]CS-MB'!$AQ$478</f>
        <v>5.831</v>
      </c>
      <c r="H55" s="45">
        <f>+'[1]CS-MB'!$AQ$384</f>
        <v>0</v>
      </c>
      <c r="I55" s="35">
        <f>+'[1]CS-MB'!$AQ$544</f>
        <v>11.25</v>
      </c>
      <c r="J55" s="35">
        <f>+'[1]CS-MB'!$AQ$547</f>
        <v>19.989</v>
      </c>
      <c r="K55" s="35">
        <f>+'[1]CS-MB'!$AQ$550</f>
        <v>8.32</v>
      </c>
      <c r="L55" s="35">
        <f t="shared" si="1"/>
        <v>128.127</v>
      </c>
      <c r="M55" s="32">
        <v>128.127</v>
      </c>
      <c r="N55" s="46">
        <f t="shared" si="8"/>
        <v>0</v>
      </c>
    </row>
    <row r="56" spans="1:14" ht="12">
      <c r="A56" s="37" t="s">
        <v>131</v>
      </c>
      <c r="B56" s="35">
        <f>+'[1]CS-MB'!$AR$702</f>
        <v>0.095</v>
      </c>
      <c r="C56" s="35">
        <f>+'[1]CS-MB'!$AR$703</f>
        <v>5.713</v>
      </c>
      <c r="D56" s="45">
        <f>+'[1]CS-MB'!$AR$706</f>
        <v>0</v>
      </c>
      <c r="E56" s="35">
        <f>+'[1]CS-MB'!$AR$708</f>
        <v>75.479</v>
      </c>
      <c r="F56" s="45">
        <v>0</v>
      </c>
      <c r="G56" s="35">
        <f>+'[1]CS-MB'!$AR$478</f>
        <v>7.018</v>
      </c>
      <c r="H56" s="45">
        <f>+'[1]CS-MB'!$AR$384</f>
        <v>0</v>
      </c>
      <c r="I56" s="35">
        <f>+'[1]CS-MB'!$AR$544</f>
        <v>11.25</v>
      </c>
      <c r="J56" s="35">
        <f>+'[1]CS-MB'!$AR$547</f>
        <v>21.456</v>
      </c>
      <c r="K56" s="35">
        <f>+'[1]CS-MB'!$AR$550</f>
        <v>8.32</v>
      </c>
      <c r="L56" s="35">
        <f t="shared" si="1"/>
        <v>129.331</v>
      </c>
      <c r="M56" s="32">
        <v>129.331</v>
      </c>
      <c r="N56" s="46">
        <f t="shared" si="8"/>
        <v>0</v>
      </c>
    </row>
    <row r="57" spans="1:14" ht="12">
      <c r="A57" s="37" t="s">
        <v>132</v>
      </c>
      <c r="B57" s="45">
        <f>+'[1]CS-MB'!$AS$702</f>
        <v>0.018</v>
      </c>
      <c r="C57" s="35">
        <f>+'[1]CS-MB'!$AS$703</f>
        <v>6.222</v>
      </c>
      <c r="D57" s="45">
        <f>+'[1]CS-MB'!$AS$706</f>
        <v>0</v>
      </c>
      <c r="E57" s="35">
        <f>+'[1]CS-MB'!$AS$708</f>
        <v>72.412</v>
      </c>
      <c r="F57" s="45">
        <v>0</v>
      </c>
      <c r="G57" s="35">
        <f>+'[1]CS-MB'!$AS$478</f>
        <v>7.098</v>
      </c>
      <c r="H57" s="45">
        <f>+'[1]CS-MB'!$AS$384</f>
        <v>0</v>
      </c>
      <c r="I57" s="35">
        <f>+'[1]CS-MB'!$AS$544</f>
        <v>11.25</v>
      </c>
      <c r="J57" s="35">
        <f>+'[1]CS-MB'!$AS$547</f>
        <v>22.189</v>
      </c>
      <c r="K57" s="35">
        <f>+'[1]CS-MB'!$AS$550</f>
        <v>8.32</v>
      </c>
      <c r="L57" s="35">
        <f t="shared" si="1"/>
        <v>127.509</v>
      </c>
      <c r="M57" s="32">
        <v>127.509</v>
      </c>
      <c r="N57" s="46">
        <f t="shared" si="8"/>
        <v>0</v>
      </c>
    </row>
    <row r="58" spans="1:14" ht="12">
      <c r="A58" s="37" t="s">
        <v>133</v>
      </c>
      <c r="B58" s="35">
        <f>+'[1]CS-MB'!$AT$702</f>
        <v>1.616</v>
      </c>
      <c r="C58" s="35">
        <f>+'[1]CS-MB'!$AT$703</f>
        <v>8.227</v>
      </c>
      <c r="D58" s="45">
        <f>+'[1]CS-MB'!$AT$706</f>
        <v>0</v>
      </c>
      <c r="E58" s="35">
        <f>+'[1]CS-MB'!$AT$708</f>
        <v>71.919</v>
      </c>
      <c r="F58" s="45">
        <v>0</v>
      </c>
      <c r="G58" s="35">
        <f>+'[1]CS-MB'!$AT$478</f>
        <v>5.68</v>
      </c>
      <c r="H58" s="45">
        <f>+'[1]CS-MB'!$AT$384</f>
        <v>0</v>
      </c>
      <c r="I58" s="35">
        <f>+'[1]CS-MB'!$AT$544</f>
        <v>14.1</v>
      </c>
      <c r="J58" s="35">
        <f>+'[1]CS-MB'!$AT$547</f>
        <v>25.044</v>
      </c>
      <c r="K58" s="35">
        <f>+'[1]CS-MB'!$AT$550</f>
        <v>6.814</v>
      </c>
      <c r="L58" s="35">
        <f t="shared" si="1"/>
        <v>133.4</v>
      </c>
      <c r="M58" s="32">
        <v>133.4</v>
      </c>
      <c r="N58" s="46">
        <f t="shared" si="8"/>
        <v>0</v>
      </c>
    </row>
    <row r="59" spans="1:14" ht="12">
      <c r="A59" s="37" t="s">
        <v>134</v>
      </c>
      <c r="B59" s="35">
        <f>+'[1]CS-MB'!$AU$702</f>
        <v>0.078</v>
      </c>
      <c r="C59" s="35">
        <f>+'[1]CS-MB'!$AU$703</f>
        <v>8.54</v>
      </c>
      <c r="D59" s="45">
        <f>+'[1]CS-MB'!$AU$706</f>
        <v>0</v>
      </c>
      <c r="E59" s="35">
        <f>+'[1]CS-MB'!$AU$708</f>
        <v>78.434</v>
      </c>
      <c r="F59" s="45">
        <v>0</v>
      </c>
      <c r="G59" s="35">
        <f>+'[1]CS-MB'!$AU$478</f>
        <v>6.244</v>
      </c>
      <c r="H59" s="45">
        <f>+'[1]CS-MB'!$AU$384</f>
        <v>0</v>
      </c>
      <c r="I59" s="35">
        <f>+'[1]CS-MB'!$AU$544</f>
        <v>14.1</v>
      </c>
      <c r="J59" s="35">
        <f>+'[1]CS-MB'!$AU$547</f>
        <v>25.77</v>
      </c>
      <c r="K59" s="35">
        <f>+'[1]CS-MB'!$AU$550</f>
        <v>6.814</v>
      </c>
      <c r="L59" s="35">
        <f t="shared" si="1"/>
        <v>139.98</v>
      </c>
      <c r="M59" s="32">
        <v>139.98</v>
      </c>
      <c r="N59" s="46">
        <f t="shared" si="8"/>
        <v>0</v>
      </c>
    </row>
    <row r="60" spans="1:14" ht="12">
      <c r="A60" s="37" t="s">
        <v>135</v>
      </c>
      <c r="B60" s="35">
        <f>+'[1]CS-MB'!$AV$702</f>
        <v>0.1</v>
      </c>
      <c r="C60" s="35">
        <f>+'[1]CS-MB'!$AV$703</f>
        <v>7.437</v>
      </c>
      <c r="D60" s="45">
        <f>+'[1]CS-MB'!$AV$706</f>
        <v>0</v>
      </c>
      <c r="E60" s="35">
        <f>+'[1]CS-MB'!$AV$708</f>
        <v>76.091</v>
      </c>
      <c r="F60" s="45">
        <v>0</v>
      </c>
      <c r="G60" s="35">
        <f>+'[1]CS-MB'!$AV$478</f>
        <v>8.133</v>
      </c>
      <c r="H60" s="45">
        <f>+'[1]CS-MB'!$AV$384</f>
        <v>0</v>
      </c>
      <c r="I60" s="35">
        <f>+'[1]CS-MB'!$AV$544</f>
        <v>11.25</v>
      </c>
      <c r="J60" s="35">
        <f>+'[1]CS-MB'!$AV$547</f>
        <v>24.107</v>
      </c>
      <c r="K60" s="35">
        <f>+'[1]CS-MB'!$AV$550</f>
        <v>8.32</v>
      </c>
      <c r="L60" s="35">
        <f t="shared" si="1"/>
        <v>135.438</v>
      </c>
      <c r="M60" s="32">
        <v>135.438</v>
      </c>
      <c r="N60" s="46">
        <f t="shared" si="8"/>
        <v>0</v>
      </c>
    </row>
    <row r="61" spans="1:14" ht="12">
      <c r="A61" s="37" t="s">
        <v>136</v>
      </c>
      <c r="B61" s="35">
        <f>+'[1]CS-MB'!$AW$702</f>
        <v>0.088</v>
      </c>
      <c r="C61" s="35">
        <f>+'[1]CS-MB'!$AW$703</f>
        <v>8.149000000000001</v>
      </c>
      <c r="D61" s="45">
        <f>+'[1]CS-MB'!$AW$706</f>
        <v>0</v>
      </c>
      <c r="E61" s="35">
        <f>+'[1]CS-MB'!$AW$708</f>
        <v>74.459</v>
      </c>
      <c r="F61" s="45">
        <v>0</v>
      </c>
      <c r="G61" s="35">
        <f>+'[1]CS-MB'!$AW$478</f>
        <v>7.835</v>
      </c>
      <c r="H61" s="45">
        <f>+'[1]CS-MB'!$AW$384</f>
        <v>0</v>
      </c>
      <c r="I61" s="35">
        <f>+'[1]CS-MB'!$AW$544</f>
        <v>11.25</v>
      </c>
      <c r="J61" s="35">
        <f>+'[1]CS-MB'!$AW$547</f>
        <v>24.477</v>
      </c>
      <c r="K61" s="35">
        <f>+'[1]CS-MB'!$AW$550</f>
        <v>8.32</v>
      </c>
      <c r="L61" s="35">
        <f t="shared" si="1"/>
        <v>134.57799999999997</v>
      </c>
      <c r="M61" s="32">
        <v>134.578</v>
      </c>
      <c r="N61" s="46">
        <f t="shared" si="8"/>
        <v>0</v>
      </c>
    </row>
    <row r="62" spans="1:14" ht="12">
      <c r="A62" s="37" t="s">
        <v>137</v>
      </c>
      <c r="B62" s="35">
        <f>+'[1]CS-MB'!$AX$702</f>
        <v>0.111</v>
      </c>
      <c r="C62" s="35">
        <f>+'[1]CS-MB'!$AX$703</f>
        <v>8.155999999999999</v>
      </c>
      <c r="D62" s="45">
        <f>+'[1]CS-MB'!$AX$706</f>
        <v>0</v>
      </c>
      <c r="E62" s="35">
        <f>+'[1]CS-MB'!$AX$708</f>
        <v>75.337</v>
      </c>
      <c r="F62" s="45">
        <v>0</v>
      </c>
      <c r="G62" s="35">
        <f>+'[1]CS-MB'!$AX$478</f>
        <v>8.083</v>
      </c>
      <c r="H62" s="45">
        <f>+'[1]CS-MB'!$AX$384</f>
        <v>0</v>
      </c>
      <c r="I62" s="35">
        <f>+'[1]CS-MB'!$AX$544</f>
        <v>11.25</v>
      </c>
      <c r="J62" s="35">
        <f>+'[1]CS-MB'!$AX$547</f>
        <v>25.633</v>
      </c>
      <c r="K62" s="35">
        <f>+'[1]CS-MB'!$AX$550</f>
        <v>8.32</v>
      </c>
      <c r="L62" s="35">
        <f t="shared" si="1"/>
        <v>136.89</v>
      </c>
      <c r="M62" s="32">
        <v>136.89</v>
      </c>
      <c r="N62" s="46">
        <f t="shared" si="8"/>
        <v>0</v>
      </c>
    </row>
    <row r="63" spans="1:14" ht="12">
      <c r="A63" s="37" t="s">
        <v>138</v>
      </c>
      <c r="B63" s="35">
        <f>+'[1]CS-MB'!$AY$702</f>
        <v>0.095</v>
      </c>
      <c r="C63" s="35">
        <f>+'[1]CS-MB'!$AY$703</f>
        <v>6.65</v>
      </c>
      <c r="D63" s="45">
        <f>+'[1]CS-MB'!$AY$706</f>
        <v>0</v>
      </c>
      <c r="E63" s="35">
        <f>+'[1]CS-MB'!$AY$708</f>
        <v>76.126</v>
      </c>
      <c r="F63" s="45">
        <v>0</v>
      </c>
      <c r="G63" s="35">
        <f>+'[1]CS-MB'!$AY$478</f>
        <v>7.581</v>
      </c>
      <c r="H63" s="45">
        <f>+'[1]CS-MB'!$AY$384</f>
        <v>0</v>
      </c>
      <c r="I63" s="35">
        <f>+'[1]CS-MB'!$AY$544</f>
        <v>12.791</v>
      </c>
      <c r="J63" s="35">
        <f>+'[1]CS-MB'!$AY$547</f>
        <v>26.615</v>
      </c>
      <c r="K63" s="35">
        <f>+'[1]CS-MB'!$AY$550</f>
        <v>8.32</v>
      </c>
      <c r="L63" s="35">
        <f t="shared" si="1"/>
        <v>138.17800000000003</v>
      </c>
      <c r="M63" s="32">
        <v>138.178</v>
      </c>
      <c r="N63" s="46">
        <f t="shared" si="8"/>
        <v>0</v>
      </c>
    </row>
    <row r="64" spans="1:13" ht="12">
      <c r="A64" s="36">
        <v>2006</v>
      </c>
      <c r="B64" s="35"/>
      <c r="C64" s="35"/>
      <c r="D64" s="45"/>
      <c r="E64" s="35"/>
      <c r="F64" s="45"/>
      <c r="G64" s="35"/>
      <c r="H64" s="45"/>
      <c r="I64" s="35"/>
      <c r="J64" s="35"/>
      <c r="K64" s="35"/>
      <c r="L64" s="35"/>
      <c r="M64" s="32"/>
    </row>
    <row r="65" spans="1:14" ht="12">
      <c r="A65" s="37" t="s">
        <v>127</v>
      </c>
      <c r="B65" s="35">
        <f>+'[1]CS-MB'!$AZ$702</f>
        <v>0.522</v>
      </c>
      <c r="C65" s="35">
        <f>+'[1]CS-MB'!$AZ$703</f>
        <v>8.658000000000001</v>
      </c>
      <c r="D65" s="45">
        <f>+'[1]CS-MB'!$AZ$706</f>
        <v>0</v>
      </c>
      <c r="E65" s="35">
        <f>+'[1]CS-MB'!$AZ$708</f>
        <v>77.187</v>
      </c>
      <c r="F65" s="45">
        <v>0</v>
      </c>
      <c r="G65" s="35">
        <f>+'[1]CS-MB'!$AZ$478</f>
        <v>8.278</v>
      </c>
      <c r="H65" s="45">
        <f>+'[1]CS-MB'!$AZ$384</f>
        <v>0</v>
      </c>
      <c r="I65" s="35">
        <f>+'[1]CS-MB'!$AZ$544</f>
        <v>11.251</v>
      </c>
      <c r="J65" s="35">
        <f>+'[1]CS-MB'!$AZ$547</f>
        <v>28.109</v>
      </c>
      <c r="K65" s="35">
        <f>+'[1]CS-MB'!$AZ$550</f>
        <v>9.861</v>
      </c>
      <c r="L65" s="35">
        <f t="shared" si="1"/>
        <v>143.86599999999999</v>
      </c>
      <c r="M65" s="32">
        <v>143.866</v>
      </c>
      <c r="N65" s="46">
        <f aca="true" t="shared" si="9" ref="N65:N70">+M65-L65</f>
        <v>0</v>
      </c>
    </row>
    <row r="66" spans="1:14" ht="12">
      <c r="A66" s="37" t="s">
        <v>128</v>
      </c>
      <c r="B66" s="35">
        <f>+'[1]CS-MB'!$BA$702</f>
        <v>0.157</v>
      </c>
      <c r="C66" s="35">
        <f>+'[1]CS-MB'!$BA$703</f>
        <v>8.658000000000001</v>
      </c>
      <c r="D66" s="45">
        <f>+'[1]CS-MB'!$BA$706</f>
        <v>0</v>
      </c>
      <c r="E66" s="35">
        <f>+'[1]CS-MB'!$BA$708</f>
        <v>102.182</v>
      </c>
      <c r="F66" s="45">
        <v>0</v>
      </c>
      <c r="G66" s="35">
        <f>+'[1]CS-MB'!$BA$478</f>
        <v>8.484</v>
      </c>
      <c r="H66" s="45">
        <f>+'[1]CS-MB'!$BA$384</f>
        <v>0</v>
      </c>
      <c r="I66" s="35">
        <f>+'[1]CS-MB'!$BA$544</f>
        <v>11.251</v>
      </c>
      <c r="J66" s="35">
        <f>+'[1]CS-MB'!$BA$547</f>
        <v>28.634</v>
      </c>
      <c r="K66" s="35">
        <f>+'[1]CS-MB'!$BA$550</f>
        <v>11.666</v>
      </c>
      <c r="L66" s="35">
        <f t="shared" si="1"/>
        <v>171.032</v>
      </c>
      <c r="M66" s="32">
        <v>171.03199999999998</v>
      </c>
      <c r="N66" s="46">
        <f t="shared" si="9"/>
        <v>0</v>
      </c>
    </row>
    <row r="67" spans="1:14" ht="12">
      <c r="A67" s="37" t="s">
        <v>129</v>
      </c>
      <c r="B67" s="45">
        <f>+'[1]CS-MB'!$BB$702</f>
        <v>0.002</v>
      </c>
      <c r="C67" s="35">
        <f>+'[1]CS-MB'!$BB$703</f>
        <v>2.806</v>
      </c>
      <c r="D67" s="45">
        <f>+'[1]CS-MB'!$BB$706</f>
        <v>0</v>
      </c>
      <c r="E67" s="35">
        <f>+'[1]CS-MB'!$BB$708</f>
        <v>100.637</v>
      </c>
      <c r="F67" s="45">
        <v>0</v>
      </c>
      <c r="G67" s="35">
        <f>+'[1]CS-MB'!$BB$478</f>
        <v>8.077</v>
      </c>
      <c r="H67" s="45">
        <f>+'[1]CS-MB'!$BB$384</f>
        <v>0</v>
      </c>
      <c r="I67" s="35">
        <f>+'[1]CS-MB'!$BB$544</f>
        <v>11.25</v>
      </c>
      <c r="J67" s="35">
        <f>+'[1]CS-MB'!$BB$547</f>
        <v>29.472</v>
      </c>
      <c r="K67" s="35">
        <f>+'[1]CS-MB'!$BB$550</f>
        <v>12.392</v>
      </c>
      <c r="L67" s="35">
        <f t="shared" si="1"/>
        <v>164.636</v>
      </c>
      <c r="M67" s="32">
        <v>164.636</v>
      </c>
      <c r="N67" s="46">
        <f t="shared" si="9"/>
        <v>0</v>
      </c>
    </row>
    <row r="68" spans="1:14" ht="12">
      <c r="A68" s="37" t="s">
        <v>130</v>
      </c>
      <c r="B68" s="35">
        <f>+'[1]CS-MB'!$BC$702</f>
        <v>0.12</v>
      </c>
      <c r="C68" s="35">
        <f>+'[1]CS-MB'!$BC$703</f>
        <v>10.008</v>
      </c>
      <c r="D68" s="35">
        <f>+'[1]CS-MB'!$BC$706</f>
        <v>1.916</v>
      </c>
      <c r="E68" s="35">
        <f>+'[1]CS-MB'!$BC$708</f>
        <v>90.22</v>
      </c>
      <c r="F68" s="45">
        <v>0</v>
      </c>
      <c r="G68" s="35">
        <f>+'[1]CS-MB'!$BC$478</f>
        <v>11.79</v>
      </c>
      <c r="H68" s="45">
        <f>+'[1]CS-MB'!$BC$384</f>
        <v>0</v>
      </c>
      <c r="I68" s="35">
        <f>+'[1]CS-MB'!$BC$544</f>
        <v>11.25</v>
      </c>
      <c r="J68" s="35">
        <f>+'[1]CS-MB'!$BC$547</f>
        <v>30.007</v>
      </c>
      <c r="K68" s="35">
        <f>+'[1]CS-MB'!$BC$550</f>
        <v>12.392</v>
      </c>
      <c r="L68" s="35">
        <f t="shared" si="1"/>
        <v>167.703</v>
      </c>
      <c r="M68" s="32">
        <v>167.703</v>
      </c>
      <c r="N68" s="46">
        <f t="shared" si="9"/>
        <v>0</v>
      </c>
    </row>
    <row r="69" spans="1:14" ht="12">
      <c r="A69" s="37" t="s">
        <v>131</v>
      </c>
      <c r="B69" s="35">
        <f>+'[1]CS-MB'!$BD$702</f>
        <v>0.128</v>
      </c>
      <c r="C69" s="35">
        <f>+'[1]CS-MB'!$BD$703</f>
        <v>7.408</v>
      </c>
      <c r="D69" s="35">
        <f>+'[1]CS-MB'!$BD$706</f>
        <v>1.918</v>
      </c>
      <c r="E69" s="35">
        <f>+'[1]CS-MB'!$BD$708</f>
        <v>77.574</v>
      </c>
      <c r="F69" s="45">
        <v>0</v>
      </c>
      <c r="G69" s="35">
        <f>+'[1]CS-MB'!$BD$478</f>
        <v>16.144</v>
      </c>
      <c r="H69" s="45">
        <f>+'[1]CS-MB'!$BD$384</f>
        <v>0</v>
      </c>
      <c r="I69" s="35">
        <f>+'[1]CS-MB'!$BD$544</f>
        <v>11.25</v>
      </c>
      <c r="J69" s="35">
        <f>+'[1]CS-MB'!$BD$547</f>
        <v>39.155</v>
      </c>
      <c r="K69" s="35">
        <f>+'[1]CS-MB'!$BD$550</f>
        <v>13.455</v>
      </c>
      <c r="L69" s="35">
        <f t="shared" si="1"/>
        <v>167.032</v>
      </c>
      <c r="M69" s="32">
        <v>167.03199999999998</v>
      </c>
      <c r="N69" s="46">
        <f t="shared" si="9"/>
        <v>0</v>
      </c>
    </row>
    <row r="70" spans="1:14" ht="12">
      <c r="A70" s="37" t="s">
        <v>132</v>
      </c>
      <c r="B70" s="45">
        <f>+'[1]CS-MB'!$BE$702</f>
        <v>0</v>
      </c>
      <c r="C70" s="35">
        <f>+'[1]CS-MB'!$BE$703</f>
        <v>7.41</v>
      </c>
      <c r="D70" s="35">
        <f>+'[1]CS-MB'!$BE$706</f>
        <v>1.921</v>
      </c>
      <c r="E70" s="35">
        <f>+'[1]CS-MB'!$BE$708</f>
        <v>76.609</v>
      </c>
      <c r="F70" s="45">
        <v>0</v>
      </c>
      <c r="G70" s="35">
        <f>+'[1]CS-MB'!$BE$478</f>
        <v>11.436</v>
      </c>
      <c r="H70" s="45">
        <f>+'[1]CS-MB'!$BE$384</f>
        <v>0</v>
      </c>
      <c r="I70" s="35">
        <f>+'[1]CS-MB'!$BE$544</f>
        <v>11.25</v>
      </c>
      <c r="J70" s="35">
        <f>+'[1]CS-MB'!$BE$547</f>
        <v>47.163</v>
      </c>
      <c r="K70" s="35">
        <f>+'[1]CS-MB'!$BE$550</f>
        <v>7.504</v>
      </c>
      <c r="L70" s="35">
        <f t="shared" si="1"/>
        <v>163.293</v>
      </c>
      <c r="M70" s="32">
        <v>163.293</v>
      </c>
      <c r="N70" s="46">
        <f t="shared" si="9"/>
        <v>0</v>
      </c>
    </row>
    <row r="71" spans="1:12" ht="12">
      <c r="A71" s="47"/>
      <c r="B71" s="34"/>
      <c r="C71" s="34"/>
      <c r="D71" s="34"/>
      <c r="E71" s="34"/>
      <c r="F71" s="34"/>
      <c r="G71" s="34"/>
      <c r="H71" s="34"/>
      <c r="I71" s="34"/>
      <c r="J71" s="34"/>
      <c r="K71" s="34"/>
      <c r="L71" s="34"/>
    </row>
    <row r="72" spans="1:15" s="30" customFormat="1" ht="12.75" customHeight="1">
      <c r="A72" s="40" t="s">
        <v>155</v>
      </c>
      <c r="B72" s="134" t="s">
        <v>184</v>
      </c>
      <c r="C72" s="134"/>
      <c r="D72" s="134"/>
      <c r="E72" s="134"/>
      <c r="F72" s="134"/>
      <c r="G72" s="134"/>
      <c r="H72" s="134"/>
      <c r="I72" s="134"/>
      <c r="J72" s="134"/>
      <c r="K72" s="134"/>
      <c r="L72" s="134"/>
      <c r="M72" s="60"/>
      <c r="N72" s="60"/>
      <c r="O72" s="60"/>
    </row>
  </sheetData>
  <sheetProtection/>
  <mergeCells count="14">
    <mergeCell ref="L4:L6"/>
    <mergeCell ref="B5:B6"/>
    <mergeCell ref="C5:C6"/>
    <mergeCell ref="H5:H6"/>
    <mergeCell ref="B72:L72"/>
    <mergeCell ref="A1:L1"/>
    <mergeCell ref="D5:D6"/>
    <mergeCell ref="E5:E6"/>
    <mergeCell ref="F5:F6"/>
    <mergeCell ref="G5:G6"/>
    <mergeCell ref="A2:L2"/>
    <mergeCell ref="A4:A6"/>
    <mergeCell ref="B4:G4"/>
    <mergeCell ref="I4:K5"/>
  </mergeCells>
  <printOptions horizontalCentered="1"/>
  <pageMargins left="0.35433070866141736" right="0.35433070866141736" top="0.5905511811023623" bottom="0.1968503937007874" header="0.5118110236220472" footer="0.5118110236220472"/>
  <pageSetup horizontalDpi="600" verticalDpi="600" orientation="portrait" scale="80" r:id="rId3"/>
  <headerFooter alignWithMargins="0">
    <oddHeader>&amp;R&amp;"Franklin Gothic Book,Bold"S25</oddHeader>
  </headerFooter>
  <legacyDrawing r:id="rId2"/>
</worksheet>
</file>

<file path=xl/worksheets/sheet7.xml><?xml version="1.0" encoding="utf-8"?>
<worksheet xmlns="http://schemas.openxmlformats.org/spreadsheetml/2006/main" xmlns:r="http://schemas.openxmlformats.org/officeDocument/2006/relationships">
  <sheetPr>
    <tabColor indexed="14"/>
    <pageSetUpPr fitToPage="1"/>
  </sheetPr>
  <dimension ref="A1:O72"/>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J20" sqref="J20"/>
    </sheetView>
  </sheetViews>
  <sheetFormatPr defaultColWidth="9.140625" defaultRowHeight="12.75"/>
  <cols>
    <col min="1" max="1" width="7.00390625" style="26" customWidth="1"/>
    <col min="2" max="2" width="7.28125" style="26" customWidth="1"/>
    <col min="3" max="3" width="7.421875" style="26" customWidth="1"/>
    <col min="4" max="4" width="9.7109375" style="26" customWidth="1"/>
    <col min="5" max="5" width="11.28125" style="26" customWidth="1"/>
    <col min="6" max="6" width="7.00390625" style="26" customWidth="1"/>
    <col min="7" max="7" width="9.140625" style="26" customWidth="1"/>
    <col min="8" max="8" width="7.7109375" style="26" customWidth="1"/>
    <col min="9" max="9" width="11.140625" style="26" customWidth="1"/>
    <col min="10" max="10" width="9.140625" style="26" customWidth="1"/>
    <col min="11" max="11" width="7.8515625" style="26" customWidth="1"/>
    <col min="12" max="12" width="7.28125" style="26" customWidth="1"/>
    <col min="13" max="16384" width="9.140625" style="26" customWidth="1"/>
  </cols>
  <sheetData>
    <row r="1" spans="1:13" ht="12">
      <c r="A1" s="136" t="s">
        <v>60</v>
      </c>
      <c r="B1" s="136"/>
      <c r="C1" s="136"/>
      <c r="D1" s="136"/>
      <c r="E1" s="136"/>
      <c r="F1" s="136"/>
      <c r="G1" s="136"/>
      <c r="H1" s="136"/>
      <c r="I1" s="136"/>
      <c r="J1" s="136"/>
      <c r="K1" s="136"/>
      <c r="L1" s="136"/>
      <c r="M1" s="157"/>
    </row>
    <row r="2" spans="1:15" ht="12">
      <c r="A2" s="142" t="s">
        <v>150</v>
      </c>
      <c r="B2" s="142"/>
      <c r="C2" s="142"/>
      <c r="D2" s="142"/>
      <c r="E2" s="142"/>
      <c r="F2" s="142"/>
      <c r="G2" s="142"/>
      <c r="H2" s="142"/>
      <c r="I2" s="142"/>
      <c r="J2" s="142"/>
      <c r="K2" s="142"/>
      <c r="L2" s="142"/>
      <c r="M2" s="142"/>
      <c r="O2" s="158" t="s">
        <v>109</v>
      </c>
    </row>
    <row r="3" ht="12">
      <c r="O3" s="159"/>
    </row>
    <row r="4" spans="1:15" ht="16.5" customHeight="1">
      <c r="A4" s="140" t="s">
        <v>174</v>
      </c>
      <c r="B4" s="140" t="s">
        <v>126</v>
      </c>
      <c r="C4" s="141"/>
      <c r="D4" s="141"/>
      <c r="E4" s="140" t="s">
        <v>11</v>
      </c>
      <c r="F4" s="141"/>
      <c r="G4" s="141"/>
      <c r="H4" s="140" t="s">
        <v>8</v>
      </c>
      <c r="I4" s="140"/>
      <c r="J4" s="140"/>
      <c r="K4" s="152" t="s">
        <v>9</v>
      </c>
      <c r="L4" s="152" t="s">
        <v>105</v>
      </c>
      <c r="M4" s="140" t="s">
        <v>68</v>
      </c>
      <c r="O4" s="159"/>
    </row>
    <row r="5" spans="1:15" ht="18" customHeight="1">
      <c r="A5" s="141"/>
      <c r="B5" s="143" t="s">
        <v>180</v>
      </c>
      <c r="C5" s="143" t="s">
        <v>181</v>
      </c>
      <c r="D5" s="143" t="s">
        <v>121</v>
      </c>
      <c r="E5" s="143" t="s">
        <v>104</v>
      </c>
      <c r="F5" s="143" t="s">
        <v>4</v>
      </c>
      <c r="G5" s="143" t="s">
        <v>110</v>
      </c>
      <c r="H5" s="138" t="s">
        <v>100</v>
      </c>
      <c r="I5" s="138" t="s">
        <v>180</v>
      </c>
      <c r="J5" s="138"/>
      <c r="K5" s="160"/>
      <c r="L5" s="161"/>
      <c r="M5" s="141"/>
      <c r="O5" s="159"/>
    </row>
    <row r="6" spans="1:15" ht="28.5" customHeight="1">
      <c r="A6" s="141"/>
      <c r="B6" s="155"/>
      <c r="C6" s="155"/>
      <c r="D6" s="155"/>
      <c r="E6" s="155"/>
      <c r="F6" s="155"/>
      <c r="G6" s="155"/>
      <c r="H6" s="138"/>
      <c r="I6" s="44" t="s">
        <v>101</v>
      </c>
      <c r="J6" s="44" t="s">
        <v>143</v>
      </c>
      <c r="K6" s="154"/>
      <c r="L6" s="144"/>
      <c r="M6" s="141"/>
      <c r="O6" s="159"/>
    </row>
    <row r="7" spans="1:15" ht="12">
      <c r="A7" s="50">
        <v>2001</v>
      </c>
      <c r="B7" s="61">
        <f>+'[1]CS-MB'!$C$714</f>
        <v>0</v>
      </c>
      <c r="C7" s="48">
        <f>+'[1]CS-MB'!$C$715</f>
        <v>41.957</v>
      </c>
      <c r="D7" s="48">
        <f>+'[1]CS-MB'!$C$716</f>
        <v>14.129</v>
      </c>
      <c r="E7" s="48">
        <f>+'[1]CS-MB'!$C$58</f>
        <v>18.021</v>
      </c>
      <c r="F7" s="61">
        <f>+'[1]CS-MB'!$C$52</f>
        <v>0</v>
      </c>
      <c r="G7" s="61">
        <f>+'[1]CS-MB'!$C$64</f>
        <v>0</v>
      </c>
      <c r="H7" s="48">
        <f>+'[1]CS-MB'!$C$11</f>
        <v>4.134</v>
      </c>
      <c r="I7" s="48">
        <f>+'[1]CS-MB'!$C$15</f>
        <v>1.104</v>
      </c>
      <c r="J7" s="48">
        <f>+'[1]CS-MB'!$C$31</f>
        <v>0.76</v>
      </c>
      <c r="K7" s="48">
        <f>+'[1]CS-MB'!$C$176</f>
        <v>31.022</v>
      </c>
      <c r="L7" s="48">
        <f>+'[1]CS-MB'!$C$239</f>
        <v>2.67</v>
      </c>
      <c r="M7" s="48">
        <f>+B7+C7+D7+E7+F7+G7+H7+I7+J7+K7+L7</f>
        <v>113.79700000000001</v>
      </c>
      <c r="N7" s="49">
        <v>113.797</v>
      </c>
      <c r="O7" s="62">
        <f>+M7-N7</f>
        <v>0</v>
      </c>
    </row>
    <row r="8" spans="1:15" ht="12">
      <c r="A8" s="50">
        <v>2002</v>
      </c>
      <c r="B8" s="61">
        <f>+B24</f>
        <v>0</v>
      </c>
      <c r="C8" s="48">
        <f aca="true" t="shared" si="0" ref="C8:L8">+C24</f>
        <v>50.916000000000004</v>
      </c>
      <c r="D8" s="48">
        <f t="shared" si="0"/>
        <v>10.131</v>
      </c>
      <c r="E8" s="48">
        <f t="shared" si="0"/>
        <v>0.353</v>
      </c>
      <c r="F8" s="61">
        <f t="shared" si="0"/>
        <v>0</v>
      </c>
      <c r="G8" s="61">
        <f t="shared" si="0"/>
        <v>0</v>
      </c>
      <c r="H8" s="61">
        <f>+H24</f>
        <v>0.021</v>
      </c>
      <c r="I8" s="48">
        <f t="shared" si="0"/>
        <v>6.514</v>
      </c>
      <c r="J8" s="48">
        <f t="shared" si="0"/>
        <v>1.481</v>
      </c>
      <c r="K8" s="48">
        <f t="shared" si="0"/>
        <v>20.036</v>
      </c>
      <c r="L8" s="48">
        <f t="shared" si="0"/>
        <v>8.397</v>
      </c>
      <c r="M8" s="48">
        <f aca="true" t="shared" si="1" ref="M8:M63">+B8+C8+D8+E8+F8+G8+H8+I8+J8+K8+L8</f>
        <v>97.849</v>
      </c>
      <c r="O8" s="62"/>
    </row>
    <row r="9" spans="1:15" ht="12">
      <c r="A9" s="50">
        <v>2003</v>
      </c>
      <c r="B9" s="61">
        <f>+B37</f>
        <v>0</v>
      </c>
      <c r="C9" s="48">
        <f aca="true" t="shared" si="2" ref="C9:L9">+C37</f>
        <v>47.620000000000005</v>
      </c>
      <c r="D9" s="48">
        <f t="shared" si="2"/>
        <v>9.158</v>
      </c>
      <c r="E9" s="48">
        <f t="shared" si="2"/>
        <v>1.5</v>
      </c>
      <c r="F9" s="61">
        <f t="shared" si="2"/>
        <v>0</v>
      </c>
      <c r="G9" s="61">
        <f t="shared" si="2"/>
        <v>0</v>
      </c>
      <c r="H9" s="48">
        <f t="shared" si="2"/>
        <v>6.281</v>
      </c>
      <c r="I9" s="48">
        <f t="shared" si="2"/>
        <v>0.344</v>
      </c>
      <c r="J9" s="48">
        <f t="shared" si="2"/>
        <v>3.223</v>
      </c>
      <c r="K9" s="48">
        <f t="shared" si="2"/>
        <v>27.813</v>
      </c>
      <c r="L9" s="48">
        <f t="shared" si="2"/>
        <v>7.874</v>
      </c>
      <c r="M9" s="48">
        <f t="shared" si="1"/>
        <v>103.813</v>
      </c>
      <c r="O9" s="62"/>
    </row>
    <row r="10" spans="1:15" ht="12">
      <c r="A10" s="50">
        <v>2004</v>
      </c>
      <c r="B10" s="61">
        <f>+B50</f>
        <v>0</v>
      </c>
      <c r="C10" s="48">
        <f aca="true" t="shared" si="3" ref="C10:L10">+C50</f>
        <v>51.207</v>
      </c>
      <c r="D10" s="48">
        <f t="shared" si="3"/>
        <v>9.417</v>
      </c>
      <c r="E10" s="48">
        <f t="shared" si="3"/>
        <v>17.233</v>
      </c>
      <c r="F10" s="61">
        <f t="shared" si="3"/>
        <v>0</v>
      </c>
      <c r="G10" s="61">
        <f t="shared" si="3"/>
        <v>0</v>
      </c>
      <c r="H10" s="48">
        <f t="shared" si="3"/>
        <v>5.189</v>
      </c>
      <c r="I10" s="48">
        <f t="shared" si="3"/>
        <v>2.066</v>
      </c>
      <c r="J10" s="61">
        <f t="shared" si="3"/>
        <v>0</v>
      </c>
      <c r="K10" s="48">
        <f t="shared" si="3"/>
        <v>26.347</v>
      </c>
      <c r="L10" s="48">
        <f t="shared" si="3"/>
        <v>7.269</v>
      </c>
      <c r="M10" s="48">
        <f t="shared" si="1"/>
        <v>118.72800000000001</v>
      </c>
      <c r="O10" s="62"/>
    </row>
    <row r="11" spans="1:15" ht="12">
      <c r="A11" s="50">
        <v>2005</v>
      </c>
      <c r="B11" s="61">
        <f>+B63</f>
        <v>0</v>
      </c>
      <c r="C11" s="48">
        <f aca="true" t="shared" si="4" ref="C11:L11">+C63</f>
        <v>73.93</v>
      </c>
      <c r="D11" s="48">
        <f t="shared" si="4"/>
        <v>9.508</v>
      </c>
      <c r="E11" s="48">
        <f t="shared" si="4"/>
        <v>6.691</v>
      </c>
      <c r="F11" s="61">
        <f t="shared" si="4"/>
        <v>0</v>
      </c>
      <c r="G11" s="61">
        <f t="shared" si="4"/>
        <v>0</v>
      </c>
      <c r="H11" s="48">
        <f t="shared" si="4"/>
        <v>6.38</v>
      </c>
      <c r="I11" s="48">
        <f t="shared" si="4"/>
        <v>7.897</v>
      </c>
      <c r="J11" s="61">
        <f t="shared" si="4"/>
        <v>0</v>
      </c>
      <c r="K11" s="48">
        <f t="shared" si="4"/>
        <v>25.877</v>
      </c>
      <c r="L11" s="48">
        <f t="shared" si="4"/>
        <v>7.895</v>
      </c>
      <c r="M11" s="48">
        <f t="shared" si="1"/>
        <v>138.17800000000003</v>
      </c>
      <c r="O11" s="62"/>
    </row>
    <row r="12" spans="1:15" ht="12">
      <c r="A12" s="36">
        <v>2002</v>
      </c>
      <c r="B12" s="61"/>
      <c r="C12" s="48"/>
      <c r="D12" s="48"/>
      <c r="E12" s="48"/>
      <c r="F12" s="61"/>
      <c r="G12" s="61"/>
      <c r="H12" s="48"/>
      <c r="I12" s="48"/>
      <c r="J12" s="48"/>
      <c r="K12" s="48"/>
      <c r="L12" s="48"/>
      <c r="M12" s="48"/>
      <c r="O12" s="62"/>
    </row>
    <row r="13" spans="1:15" ht="12">
      <c r="A13" s="37" t="s">
        <v>127</v>
      </c>
      <c r="B13" s="61">
        <f>+'[1]CS-MB'!$D$714</f>
        <v>0</v>
      </c>
      <c r="C13" s="48">
        <f>+'[1]CS-MB'!$D$715</f>
        <v>43.402</v>
      </c>
      <c r="D13" s="48">
        <f>+'[1]CS-MB'!$D$716</f>
        <v>14.373</v>
      </c>
      <c r="E13" s="48">
        <f>+'[1]CS-MB'!$D$58</f>
        <v>19.736</v>
      </c>
      <c r="F13" s="61">
        <f>+'[1]CS-MB'!$D$52</f>
        <v>0</v>
      </c>
      <c r="G13" s="61">
        <f>+'[1]CS-MB'!$D$64</f>
        <v>0</v>
      </c>
      <c r="H13" s="48">
        <f>+'[1]CS-MB'!$D$11</f>
        <v>0.535</v>
      </c>
      <c r="I13" s="48">
        <f>+'[1]CS-MB'!$D$15</f>
        <v>5.583</v>
      </c>
      <c r="J13" s="48">
        <f>+'[1]CS-MB'!$D$31</f>
        <v>0.79</v>
      </c>
      <c r="K13" s="48">
        <f>+'[1]CS-MB'!$D$176</f>
        <v>30.961</v>
      </c>
      <c r="L13" s="48">
        <f>+'[1]CS-MB'!$D$239</f>
        <v>2.744</v>
      </c>
      <c r="M13" s="48">
        <f t="shared" si="1"/>
        <v>118.124</v>
      </c>
      <c r="N13" s="49">
        <v>118.124</v>
      </c>
      <c r="O13" s="62">
        <f aca="true" t="shared" si="5" ref="O13:O24">+M13-N13</f>
        <v>0</v>
      </c>
    </row>
    <row r="14" spans="1:15" ht="12">
      <c r="A14" s="37" t="s">
        <v>128</v>
      </c>
      <c r="B14" s="61">
        <f>+'[1]CS-MB'!$E$714</f>
        <v>0</v>
      </c>
      <c r="C14" s="48">
        <f>+'[1]CS-MB'!$E$715</f>
        <v>44.67400000000001</v>
      </c>
      <c r="D14" s="48">
        <f>+'[1]CS-MB'!$E$716</f>
        <v>15.48</v>
      </c>
      <c r="E14" s="48">
        <f>+'[1]CS-MB'!$E$58</f>
        <v>21.139</v>
      </c>
      <c r="F14" s="61">
        <f>+'[1]CS-MB'!$E$52</f>
        <v>0</v>
      </c>
      <c r="G14" s="61">
        <f>+'[1]CS-MB'!$E$64</f>
        <v>0</v>
      </c>
      <c r="H14" s="61">
        <f>+'[1]CS-MB'!$E$11</f>
        <v>0.014</v>
      </c>
      <c r="I14" s="48">
        <f>+'[1]CS-MB'!$E$15</f>
        <v>8.661</v>
      </c>
      <c r="J14" s="48">
        <f>+'[1]CS-MB'!$E$31</f>
        <v>1.063</v>
      </c>
      <c r="K14" s="48">
        <f>+'[1]CS-MB'!$E$176</f>
        <v>30.68</v>
      </c>
      <c r="L14" s="48">
        <f>+'[1]CS-MB'!$E$239</f>
        <v>2.716</v>
      </c>
      <c r="M14" s="48">
        <f t="shared" si="1"/>
        <v>124.427</v>
      </c>
      <c r="N14" s="49">
        <v>124.42699999999999</v>
      </c>
      <c r="O14" s="62">
        <f t="shared" si="5"/>
        <v>0</v>
      </c>
    </row>
    <row r="15" spans="1:15" ht="12">
      <c r="A15" s="37" t="s">
        <v>129</v>
      </c>
      <c r="B15" s="61">
        <f>+'[1]CS-MB'!$F$714</f>
        <v>0</v>
      </c>
      <c r="C15" s="48">
        <f>+'[1]CS-MB'!$F$715</f>
        <v>45.393</v>
      </c>
      <c r="D15" s="48">
        <f>+'[1]CS-MB'!$F$716</f>
        <v>14.772</v>
      </c>
      <c r="E15" s="48">
        <f>+'[1]CS-MB'!$F$58</f>
        <v>12.877</v>
      </c>
      <c r="F15" s="61">
        <f>+'[1]CS-MB'!$F$52</f>
        <v>0</v>
      </c>
      <c r="G15" s="61">
        <f>+'[1]CS-MB'!$F$64</f>
        <v>0</v>
      </c>
      <c r="H15" s="61">
        <f>+'[1]CS-MB'!$F$11</f>
        <v>0.014</v>
      </c>
      <c r="I15" s="48">
        <f>+'[1]CS-MB'!$F$15</f>
        <v>5.583</v>
      </c>
      <c r="J15" s="48">
        <f>+'[1]CS-MB'!$F$31</f>
        <v>1.063</v>
      </c>
      <c r="K15" s="48">
        <f>+'[1]CS-MB'!$F$176</f>
        <v>31.156</v>
      </c>
      <c r="L15" s="48">
        <f>+'[1]CS-MB'!$F$239</f>
        <v>2.625</v>
      </c>
      <c r="M15" s="48">
        <f t="shared" si="1"/>
        <v>113.483</v>
      </c>
      <c r="N15" s="49">
        <v>113.48299999999999</v>
      </c>
      <c r="O15" s="62">
        <f t="shared" si="5"/>
        <v>0</v>
      </c>
    </row>
    <row r="16" spans="1:15" ht="12">
      <c r="A16" s="37" t="s">
        <v>130</v>
      </c>
      <c r="B16" s="61">
        <f>+'[1]CS-MB'!$G$714</f>
        <v>0</v>
      </c>
      <c r="C16" s="48">
        <f>+'[1]CS-MB'!$G$715</f>
        <v>45.367000000000004</v>
      </c>
      <c r="D16" s="48">
        <f>+'[1]CS-MB'!$G$716</f>
        <v>15.32</v>
      </c>
      <c r="E16" s="48">
        <f>+'[1]CS-MB'!$G$58</f>
        <v>9.877</v>
      </c>
      <c r="F16" s="61">
        <f>+'[1]CS-MB'!$G$52</f>
        <v>0</v>
      </c>
      <c r="G16" s="61">
        <f>+'[1]CS-MB'!$G$64</f>
        <v>0</v>
      </c>
      <c r="H16" s="61">
        <f>+'[1]CS-MB'!$G$11</f>
        <v>0.013</v>
      </c>
      <c r="I16" s="48">
        <f>+'[1]CS-MB'!$G$15</f>
        <v>10.977</v>
      </c>
      <c r="J16" s="48">
        <f>+'[1]CS-MB'!$G$31</f>
        <v>0.781</v>
      </c>
      <c r="K16" s="48">
        <f>+'[1]CS-MB'!$G$176</f>
        <v>30.407</v>
      </c>
      <c r="L16" s="48">
        <f>+'[1]CS-MB'!$G$239</f>
        <v>2.628</v>
      </c>
      <c r="M16" s="48">
        <f t="shared" si="1"/>
        <v>115.37000000000002</v>
      </c>
      <c r="N16" s="49">
        <v>115.37</v>
      </c>
      <c r="O16" s="62">
        <f t="shared" si="5"/>
        <v>0</v>
      </c>
    </row>
    <row r="17" spans="1:15" ht="12">
      <c r="A17" s="37" t="s">
        <v>131</v>
      </c>
      <c r="B17" s="61">
        <f>+'[1]CS-MB'!$H$714</f>
        <v>0</v>
      </c>
      <c r="C17" s="48">
        <f>+'[1]CS-MB'!$H$715</f>
        <v>51.917</v>
      </c>
      <c r="D17" s="48">
        <f>+'[1]CS-MB'!$H$716</f>
        <v>13.894</v>
      </c>
      <c r="E17" s="48">
        <f>+'[1]CS-MB'!$H$58</f>
        <v>17.586</v>
      </c>
      <c r="F17" s="61">
        <f>+'[1]CS-MB'!$H$52</f>
        <v>0</v>
      </c>
      <c r="G17" s="61">
        <f>+'[1]CS-MB'!$H$64</f>
        <v>0</v>
      </c>
      <c r="H17" s="48">
        <f>+'[1]CS-MB'!$H$11</f>
        <v>2.644</v>
      </c>
      <c r="I17" s="48">
        <f>+'[1]CS-MB'!$H$15</f>
        <v>3.413</v>
      </c>
      <c r="J17" s="48">
        <f>+'[1]CS-MB'!$H$31</f>
        <v>0.781</v>
      </c>
      <c r="K17" s="48">
        <f>+'[1]CS-MB'!$H$176</f>
        <v>28.411</v>
      </c>
      <c r="L17" s="48">
        <f>+'[1]CS-MB'!$H$239</f>
        <v>8.376</v>
      </c>
      <c r="M17" s="48">
        <f t="shared" si="1"/>
        <v>127.02200000000002</v>
      </c>
      <c r="N17" s="49">
        <v>127.02199999999999</v>
      </c>
      <c r="O17" s="62">
        <f t="shared" si="5"/>
        <v>0</v>
      </c>
    </row>
    <row r="18" spans="1:15" ht="12">
      <c r="A18" s="37" t="s">
        <v>132</v>
      </c>
      <c r="B18" s="61">
        <f>+'[1]CS-MB'!$I$714</f>
        <v>0</v>
      </c>
      <c r="C18" s="48">
        <f>+'[1]CS-MB'!$I$715</f>
        <v>51.437</v>
      </c>
      <c r="D18" s="48">
        <f>+'[1]CS-MB'!$I$716</f>
        <v>13.061</v>
      </c>
      <c r="E18" s="48">
        <f>+'[1]CS-MB'!$I$58</f>
        <v>18.93</v>
      </c>
      <c r="F18" s="61">
        <f>+'[1]CS-MB'!$I$52</f>
        <v>0</v>
      </c>
      <c r="G18" s="61">
        <f>+'[1]CS-MB'!$I$64</f>
        <v>0</v>
      </c>
      <c r="H18" s="61">
        <f>+'[1]CS-MB'!$I$11</f>
        <v>0.016</v>
      </c>
      <c r="I18" s="48">
        <f>+'[1]CS-MB'!$I$15</f>
        <v>4.697</v>
      </c>
      <c r="J18" s="48">
        <f>+'[1]CS-MB'!$I$31</f>
        <v>0.781</v>
      </c>
      <c r="K18" s="48">
        <f>+'[1]CS-MB'!$I$176</f>
        <v>28.642</v>
      </c>
      <c r="L18" s="48">
        <f>+'[1]CS-MB'!$I$239</f>
        <v>8.454</v>
      </c>
      <c r="M18" s="48">
        <f t="shared" si="1"/>
        <v>126.018</v>
      </c>
      <c r="N18" s="49">
        <v>126.018</v>
      </c>
      <c r="O18" s="62">
        <f t="shared" si="5"/>
        <v>0</v>
      </c>
    </row>
    <row r="19" spans="1:15" ht="12">
      <c r="A19" s="37" t="s">
        <v>133</v>
      </c>
      <c r="B19" s="61">
        <f>+'[1]CS-MB'!$J$714</f>
        <v>0</v>
      </c>
      <c r="C19" s="48">
        <f>+'[1]CS-MB'!$J$715</f>
        <v>51.872</v>
      </c>
      <c r="D19" s="48">
        <f>+'[1]CS-MB'!$J$716</f>
        <v>12.942</v>
      </c>
      <c r="E19" s="48">
        <f>+'[1]CS-MB'!$J$58</f>
        <v>18.445</v>
      </c>
      <c r="F19" s="61">
        <f>+'[1]CS-MB'!$J$52</f>
        <v>0</v>
      </c>
      <c r="G19" s="61">
        <f>+'[1]CS-MB'!$J$64</f>
        <v>0</v>
      </c>
      <c r="H19" s="48">
        <f>+'[1]CS-MB'!$J$11</f>
        <v>2.457</v>
      </c>
      <c r="I19" s="48">
        <f>+'[1]CS-MB'!$J$15</f>
        <v>3.269</v>
      </c>
      <c r="J19" s="48">
        <f>+'[1]CS-MB'!$J$31</f>
        <v>1.063</v>
      </c>
      <c r="K19" s="48">
        <f>+'[1]CS-MB'!$J$176</f>
        <v>27.273</v>
      </c>
      <c r="L19" s="48">
        <f>+'[1]CS-MB'!$J$239</f>
        <v>8.189</v>
      </c>
      <c r="M19" s="48">
        <f t="shared" si="1"/>
        <v>125.50999999999999</v>
      </c>
      <c r="N19" s="49">
        <v>125.51</v>
      </c>
      <c r="O19" s="62">
        <f t="shared" si="5"/>
        <v>0</v>
      </c>
    </row>
    <row r="20" spans="1:15" ht="12">
      <c r="A20" s="37" t="s">
        <v>134</v>
      </c>
      <c r="B20" s="61">
        <f>+'[1]CS-MB'!$K$714</f>
        <v>0</v>
      </c>
      <c r="C20" s="48">
        <f>+'[1]CS-MB'!$K$715</f>
        <v>50.854</v>
      </c>
      <c r="D20" s="48">
        <f>+'[1]CS-MB'!$K$716</f>
        <v>12.423</v>
      </c>
      <c r="E20" s="48">
        <f>+'[1]CS-MB'!$K$58</f>
        <v>12.343</v>
      </c>
      <c r="F20" s="61">
        <f>+'[1]CS-MB'!$K$52</f>
        <v>0</v>
      </c>
      <c r="G20" s="61">
        <f>+'[1]CS-MB'!$K$64</f>
        <v>0</v>
      </c>
      <c r="H20" s="48">
        <f>+'[1]CS-MB'!$K$11</f>
        <v>10.813</v>
      </c>
      <c r="I20" s="48">
        <f>+'[1]CS-MB'!$K$15</f>
        <v>1.446</v>
      </c>
      <c r="J20" s="48">
        <f>+'[1]CS-MB'!$K$31</f>
        <v>0.4</v>
      </c>
      <c r="K20" s="48">
        <f>+'[1]CS-MB'!$K$176</f>
        <v>23.418</v>
      </c>
      <c r="L20" s="48">
        <f>+'[1]CS-MB'!$K$239</f>
        <v>8.316</v>
      </c>
      <c r="M20" s="48">
        <f t="shared" si="1"/>
        <v>120.013</v>
      </c>
      <c r="N20" s="49">
        <v>120.013</v>
      </c>
      <c r="O20" s="62">
        <f t="shared" si="5"/>
        <v>0</v>
      </c>
    </row>
    <row r="21" spans="1:15" ht="12">
      <c r="A21" s="37" t="s">
        <v>135</v>
      </c>
      <c r="B21" s="61">
        <f>+'[1]CS-MB'!$L$714</f>
        <v>0</v>
      </c>
      <c r="C21" s="48">
        <f>+'[1]CS-MB'!$L$715</f>
        <v>51.70399999999999</v>
      </c>
      <c r="D21" s="48">
        <f>+'[1]CS-MB'!$L$716</f>
        <v>12.193</v>
      </c>
      <c r="E21" s="48">
        <f>+'[1]CS-MB'!$L$58</f>
        <v>2.388</v>
      </c>
      <c r="F21" s="61">
        <f>+'[1]CS-MB'!$L$52</f>
        <v>0</v>
      </c>
      <c r="G21" s="61">
        <f>+'[1]CS-MB'!$L$64</f>
        <v>0</v>
      </c>
      <c r="H21" s="48">
        <f>+'[1]CS-MB'!$L$11</f>
        <v>10.948</v>
      </c>
      <c r="I21" s="48">
        <f>+'[1]CS-MB'!$L$15</f>
        <v>1.511</v>
      </c>
      <c r="J21" s="48">
        <f>+'[1]CS-MB'!$L$31</f>
        <v>0.4</v>
      </c>
      <c r="K21" s="48">
        <f>+'[1]CS-MB'!$L$176</f>
        <v>23.723</v>
      </c>
      <c r="L21" s="48">
        <f>+'[1]CS-MB'!$L$239</f>
        <v>8.53</v>
      </c>
      <c r="M21" s="48">
        <f t="shared" si="1"/>
        <v>111.397</v>
      </c>
      <c r="N21" s="49">
        <v>111.397</v>
      </c>
      <c r="O21" s="62">
        <f t="shared" si="5"/>
        <v>0</v>
      </c>
    </row>
    <row r="22" spans="1:15" ht="12">
      <c r="A22" s="37" t="s">
        <v>136</v>
      </c>
      <c r="B22" s="61">
        <f>+'[1]CS-MB'!$M$714</f>
        <v>0</v>
      </c>
      <c r="C22" s="48">
        <f>+'[1]CS-MB'!$M$715</f>
        <v>51.628</v>
      </c>
      <c r="D22" s="48">
        <f>+'[1]CS-MB'!$M$716</f>
        <v>10.649</v>
      </c>
      <c r="E22" s="48">
        <f>+'[1]CS-MB'!$M$58</f>
        <v>2.388</v>
      </c>
      <c r="F22" s="61">
        <f>+'[1]CS-MB'!$M$52</f>
        <v>0</v>
      </c>
      <c r="G22" s="61">
        <f>+'[1]CS-MB'!$M$64</f>
        <v>0</v>
      </c>
      <c r="H22" s="48">
        <f>+'[1]CS-MB'!$M$11</f>
        <v>10.946</v>
      </c>
      <c r="I22" s="48">
        <f>+'[1]CS-MB'!$M$15</f>
        <v>2.022</v>
      </c>
      <c r="J22" s="48">
        <f>+'[1]CS-MB'!$M$31</f>
        <v>0.4</v>
      </c>
      <c r="K22" s="48">
        <f>+'[1]CS-MB'!$M$176</f>
        <v>20.416</v>
      </c>
      <c r="L22" s="48">
        <f>+'[1]CS-MB'!$M$239</f>
        <v>8.446</v>
      </c>
      <c r="M22" s="48">
        <f t="shared" si="1"/>
        <v>106.89500000000001</v>
      </c>
      <c r="N22" s="49">
        <v>106.895</v>
      </c>
      <c r="O22" s="62">
        <f t="shared" si="5"/>
        <v>0</v>
      </c>
    </row>
    <row r="23" spans="1:15" ht="12">
      <c r="A23" s="37" t="s">
        <v>137</v>
      </c>
      <c r="B23" s="61">
        <f>+'[1]CS-MB'!$N$714</f>
        <v>0</v>
      </c>
      <c r="C23" s="48">
        <f>+'[1]CS-MB'!$N$715</f>
        <v>53.133</v>
      </c>
      <c r="D23" s="48">
        <f>+'[1]CS-MB'!$N$716</f>
        <v>10.096</v>
      </c>
      <c r="E23" s="48">
        <f>+'[1]CS-MB'!$N$58</f>
        <v>5.912</v>
      </c>
      <c r="F23" s="61">
        <f>+'[1]CS-MB'!$N$52</f>
        <v>0</v>
      </c>
      <c r="G23" s="61">
        <f>+'[1]CS-MB'!$N$64</f>
        <v>0</v>
      </c>
      <c r="H23" s="61">
        <f>+'[1]CS-MB'!$N$11</f>
        <v>0.01</v>
      </c>
      <c r="I23" s="48">
        <f>+'[1]CS-MB'!$N$15</f>
        <v>0.979</v>
      </c>
      <c r="J23" s="48">
        <f>+'[1]CS-MB'!$N$31</f>
        <v>1.115</v>
      </c>
      <c r="K23" s="48">
        <f>+'[1]CS-MB'!$N$176</f>
        <v>20.55</v>
      </c>
      <c r="L23" s="48">
        <f>+'[1]CS-MB'!$N$239</f>
        <v>8.489</v>
      </c>
      <c r="M23" s="48">
        <f t="shared" si="1"/>
        <v>100.284</v>
      </c>
      <c r="N23" s="49">
        <v>100.28399999999999</v>
      </c>
      <c r="O23" s="62">
        <f t="shared" si="5"/>
        <v>0</v>
      </c>
    </row>
    <row r="24" spans="1:15" ht="12">
      <c r="A24" s="37" t="s">
        <v>138</v>
      </c>
      <c r="B24" s="61">
        <f>+'[1]CS-MB'!$O$714</f>
        <v>0</v>
      </c>
      <c r="C24" s="48">
        <f>+'[1]CS-MB'!$O$715</f>
        <v>50.916000000000004</v>
      </c>
      <c r="D24" s="48">
        <f>+'[1]CS-MB'!$O$716</f>
        <v>10.131</v>
      </c>
      <c r="E24" s="48">
        <f>+'[1]CS-MB'!$O$58</f>
        <v>0.353</v>
      </c>
      <c r="F24" s="61">
        <f>+'[1]CS-MB'!$O$52</f>
        <v>0</v>
      </c>
      <c r="G24" s="61">
        <f>+'[1]CS-MB'!$O$64</f>
        <v>0</v>
      </c>
      <c r="H24" s="61">
        <f>+'[1]CS-MB'!$O$11</f>
        <v>0.021</v>
      </c>
      <c r="I24" s="48">
        <f>+'[1]CS-MB'!$O$15</f>
        <v>6.514</v>
      </c>
      <c r="J24" s="48">
        <f>+'[1]CS-MB'!$O$31</f>
        <v>1.481</v>
      </c>
      <c r="K24" s="48">
        <f>+'[1]CS-MB'!$O$176</f>
        <v>20.036</v>
      </c>
      <c r="L24" s="48">
        <f>+'[1]CS-MB'!$O$239</f>
        <v>8.397</v>
      </c>
      <c r="M24" s="48">
        <f t="shared" si="1"/>
        <v>97.849</v>
      </c>
      <c r="N24" s="49">
        <v>97.84899999999999</v>
      </c>
      <c r="O24" s="62">
        <f t="shared" si="5"/>
        <v>0</v>
      </c>
    </row>
    <row r="25" spans="1:15" ht="12">
      <c r="A25" s="36">
        <v>2003</v>
      </c>
      <c r="B25" s="61"/>
      <c r="C25" s="48"/>
      <c r="D25" s="48"/>
      <c r="E25" s="48"/>
      <c r="F25" s="61"/>
      <c r="G25" s="61"/>
      <c r="H25" s="48"/>
      <c r="I25" s="48"/>
      <c r="J25" s="48"/>
      <c r="K25" s="48"/>
      <c r="L25" s="48"/>
      <c r="M25" s="48"/>
      <c r="O25" s="62"/>
    </row>
    <row r="26" spans="1:15" ht="12">
      <c r="A26" s="37" t="s">
        <v>127</v>
      </c>
      <c r="B26" s="61">
        <f>+'[1]CS-MB'!$P$714</f>
        <v>0</v>
      </c>
      <c r="C26" s="48">
        <f>+'[1]CS-MB'!$P$715</f>
        <v>52.644999999999996</v>
      </c>
      <c r="D26" s="48">
        <f>+'[1]CS-MB'!$P$716</f>
        <v>11.409</v>
      </c>
      <c r="E26" s="48">
        <f>+'[1]CS-MB'!$P$58</f>
        <v>2.826</v>
      </c>
      <c r="F26" s="61">
        <f>+'[1]CS-MB'!$P$52</f>
        <v>0</v>
      </c>
      <c r="G26" s="61">
        <f>+'[1]CS-MB'!$P$64</f>
        <v>0</v>
      </c>
      <c r="H26" s="48">
        <f>+'[1]CS-MB'!$P$11</f>
        <v>0.611</v>
      </c>
      <c r="I26" s="48">
        <f>+'[1]CS-MB'!$P$15</f>
        <v>2.472</v>
      </c>
      <c r="J26" s="48">
        <f>+'[1]CS-MB'!$P$31</f>
        <v>5.281</v>
      </c>
      <c r="K26" s="48">
        <f>+'[1]CS-MB'!$P$176</f>
        <v>20.426</v>
      </c>
      <c r="L26" s="48">
        <f>+'[1]CS-MB'!$P$239</f>
        <v>8.341</v>
      </c>
      <c r="M26" s="48">
        <f t="shared" si="1"/>
        <v>104.011</v>
      </c>
      <c r="N26" s="49">
        <v>104.011</v>
      </c>
      <c r="O26" s="62">
        <f aca="true" t="shared" si="6" ref="O26:O37">+M26-N26</f>
        <v>0</v>
      </c>
    </row>
    <row r="27" spans="1:15" ht="12">
      <c r="A27" s="37" t="s">
        <v>128</v>
      </c>
      <c r="B27" s="61">
        <f>+'[1]CS-MB'!$Q$714</f>
        <v>0</v>
      </c>
      <c r="C27" s="48">
        <f>+'[1]CS-MB'!$Q$715</f>
        <v>51.801</v>
      </c>
      <c r="D27" s="48">
        <f>+'[1]CS-MB'!$Q$716</f>
        <v>12.429</v>
      </c>
      <c r="E27" s="48">
        <f>+'[1]CS-MB'!$Q$58</f>
        <v>1.846</v>
      </c>
      <c r="F27" s="61">
        <f>+'[1]CS-MB'!$Q$52</f>
        <v>0</v>
      </c>
      <c r="G27" s="61">
        <f>+'[1]CS-MB'!$Q$64</f>
        <v>0</v>
      </c>
      <c r="H27" s="61">
        <f>+'[1]CS-MB'!$Q$11</f>
        <v>0.022</v>
      </c>
      <c r="I27" s="48">
        <f>+'[1]CS-MB'!$Q$15</f>
        <v>2.006</v>
      </c>
      <c r="J27" s="48">
        <f>+'[1]CS-MB'!$Q$31</f>
        <v>6.987</v>
      </c>
      <c r="K27" s="48">
        <f>+'[1]CS-MB'!$Q$176</f>
        <v>21.122</v>
      </c>
      <c r="L27" s="48">
        <f>+'[1]CS-MB'!$Q$239</f>
        <v>8.33</v>
      </c>
      <c r="M27" s="48">
        <f t="shared" si="1"/>
        <v>104.543</v>
      </c>
      <c r="N27" s="49">
        <v>104.54299999999999</v>
      </c>
      <c r="O27" s="62">
        <f t="shared" si="6"/>
        <v>0</v>
      </c>
    </row>
    <row r="28" spans="1:15" ht="12">
      <c r="A28" s="37" t="s">
        <v>129</v>
      </c>
      <c r="B28" s="61">
        <f>+'[1]CS-MB'!$R$714</f>
        <v>0</v>
      </c>
      <c r="C28" s="48">
        <f>+'[1]CS-MB'!$R$715</f>
        <v>50.993</v>
      </c>
      <c r="D28" s="48">
        <f>+'[1]CS-MB'!$R$716</f>
        <v>12.377</v>
      </c>
      <c r="E28" s="48">
        <f>+'[1]CS-MB'!$R$58</f>
        <v>0.362</v>
      </c>
      <c r="F28" s="61">
        <f>+'[1]CS-MB'!$R$52</f>
        <v>0</v>
      </c>
      <c r="G28" s="61">
        <f>+'[1]CS-MB'!$R$64</f>
        <v>0</v>
      </c>
      <c r="H28" s="48">
        <f>+'[1]CS-MB'!$R$11</f>
        <v>0.089</v>
      </c>
      <c r="I28" s="48">
        <f>+'[1]CS-MB'!$R$15</f>
        <v>4.57</v>
      </c>
      <c r="J28" s="48">
        <f>+'[1]CS-MB'!$R$31</f>
        <v>4.447</v>
      </c>
      <c r="K28" s="48">
        <f>+'[1]CS-MB'!$R$176</f>
        <v>27.527</v>
      </c>
      <c r="L28" s="48">
        <f>+'[1]CS-MB'!$R$239</f>
        <v>8.168</v>
      </c>
      <c r="M28" s="48">
        <f t="shared" si="1"/>
        <v>108.53300000000002</v>
      </c>
      <c r="N28" s="49">
        <v>108.533</v>
      </c>
      <c r="O28" s="62">
        <f t="shared" si="6"/>
        <v>0</v>
      </c>
    </row>
    <row r="29" spans="1:15" ht="12">
      <c r="A29" s="37" t="s">
        <v>130</v>
      </c>
      <c r="B29" s="61">
        <f>+'[1]CS-MB'!$S$714</f>
        <v>0</v>
      </c>
      <c r="C29" s="48">
        <f>+'[1]CS-MB'!$S$715</f>
        <v>50.425</v>
      </c>
      <c r="D29" s="48">
        <f>+'[1]CS-MB'!$S$716</f>
        <v>12.118</v>
      </c>
      <c r="E29" s="48">
        <f>+'[1]CS-MB'!$S$58</f>
        <v>0.368</v>
      </c>
      <c r="F29" s="61">
        <f>+'[1]CS-MB'!$S$52</f>
        <v>0</v>
      </c>
      <c r="G29" s="61">
        <f>+'[1]CS-MB'!$S$64</f>
        <v>0</v>
      </c>
      <c r="H29" s="61">
        <f>+'[1]CS-MB'!$S$11</f>
        <v>0.023</v>
      </c>
      <c r="I29" s="48">
        <f>+'[1]CS-MB'!$S$15</f>
        <v>0.396</v>
      </c>
      <c r="J29" s="48">
        <f>+'[1]CS-MB'!$S$31</f>
        <v>2.752</v>
      </c>
      <c r="K29" s="48">
        <f>+'[1]CS-MB'!$S$176</f>
        <v>28.273</v>
      </c>
      <c r="L29" s="48">
        <f>+'[1]CS-MB'!$S$239</f>
        <v>8.104</v>
      </c>
      <c r="M29" s="48">
        <f t="shared" si="1"/>
        <v>102.459</v>
      </c>
      <c r="N29" s="49">
        <v>102.459</v>
      </c>
      <c r="O29" s="62">
        <f t="shared" si="6"/>
        <v>0</v>
      </c>
    </row>
    <row r="30" spans="1:15" ht="12">
      <c r="A30" s="37" t="s">
        <v>131</v>
      </c>
      <c r="B30" s="61">
        <f>+'[1]CS-MB'!$T$714</f>
        <v>0</v>
      </c>
      <c r="C30" s="48">
        <f>+'[1]CS-MB'!$T$715</f>
        <v>51.76</v>
      </c>
      <c r="D30" s="48">
        <f>+'[1]CS-MB'!$T$716</f>
        <v>12.01</v>
      </c>
      <c r="E30" s="48">
        <f>+'[1]CS-MB'!$T$58</f>
        <v>0.473</v>
      </c>
      <c r="F30" s="61">
        <f>+'[1]CS-MB'!$T$52</f>
        <v>0</v>
      </c>
      <c r="G30" s="61">
        <f>+'[1]CS-MB'!$T$64</f>
        <v>0</v>
      </c>
      <c r="H30" s="61">
        <f>+'[1]CS-MB'!$T$11</f>
        <v>0.016</v>
      </c>
      <c r="I30" s="48">
        <f>+'[1]CS-MB'!$T$15</f>
        <v>0.544</v>
      </c>
      <c r="J30" s="48">
        <f>+'[1]CS-MB'!$T$31</f>
        <v>10.928</v>
      </c>
      <c r="K30" s="48">
        <f>+'[1]CS-MB'!$T$176</f>
        <v>27.145</v>
      </c>
      <c r="L30" s="48">
        <f>+'[1]CS-MB'!$T$239</f>
        <v>8.061</v>
      </c>
      <c r="M30" s="48">
        <f t="shared" si="1"/>
        <v>110.93699999999998</v>
      </c>
      <c r="N30" s="49">
        <v>110.93700000000001</v>
      </c>
      <c r="O30" s="62">
        <f t="shared" si="6"/>
        <v>0</v>
      </c>
    </row>
    <row r="31" spans="1:15" ht="12">
      <c r="A31" s="37" t="s">
        <v>132</v>
      </c>
      <c r="B31" s="61">
        <f>+'[1]CS-MB'!$U$714</f>
        <v>0</v>
      </c>
      <c r="C31" s="48">
        <f>+'[1]CS-MB'!$U$715</f>
        <v>51.604</v>
      </c>
      <c r="D31" s="48">
        <f>+'[1]CS-MB'!$U$716</f>
        <v>10.601</v>
      </c>
      <c r="E31" s="48">
        <f>+'[1]CS-MB'!$U$58</f>
        <v>3.491</v>
      </c>
      <c r="F31" s="61">
        <f>+'[1]CS-MB'!$U$52</f>
        <v>0</v>
      </c>
      <c r="G31" s="61">
        <f>+'[1]CS-MB'!$U$64</f>
        <v>0</v>
      </c>
      <c r="H31" s="61">
        <f>+'[1]CS-MB'!$U$11</f>
        <v>0.049</v>
      </c>
      <c r="I31" s="48">
        <f>+'[1]CS-MB'!$U$15</f>
        <v>3.261</v>
      </c>
      <c r="J31" s="48">
        <f>+'[1]CS-MB'!$U$31</f>
        <v>5.953</v>
      </c>
      <c r="K31" s="48">
        <f>+'[1]CS-MB'!$U$176</f>
        <v>28.124</v>
      </c>
      <c r="L31" s="48">
        <f>+'[1]CS-MB'!$U$239</f>
        <v>8.091</v>
      </c>
      <c r="M31" s="48">
        <f t="shared" si="1"/>
        <v>111.17399999999999</v>
      </c>
      <c r="N31" s="49">
        <v>111.174</v>
      </c>
      <c r="O31" s="62">
        <f t="shared" si="6"/>
        <v>0</v>
      </c>
    </row>
    <row r="32" spans="1:15" ht="12">
      <c r="A32" s="37" t="s">
        <v>133</v>
      </c>
      <c r="B32" s="61">
        <f>+'[1]CS-MB'!$V$714</f>
        <v>0</v>
      </c>
      <c r="C32" s="48">
        <f>+'[1]CS-MB'!$V$715</f>
        <v>51.7</v>
      </c>
      <c r="D32" s="48">
        <f>+'[1]CS-MB'!$V$716</f>
        <v>10.591</v>
      </c>
      <c r="E32" s="48">
        <f>+'[1]CS-MB'!$V$58</f>
        <v>2.526</v>
      </c>
      <c r="F32" s="61">
        <f>+'[1]CS-MB'!$V$52</f>
        <v>0</v>
      </c>
      <c r="G32" s="61">
        <f>+'[1]CS-MB'!$V$64</f>
        <v>0</v>
      </c>
      <c r="H32" s="61">
        <f>+'[1]CS-MB'!$V$11</f>
        <v>0.006</v>
      </c>
      <c r="I32" s="48">
        <f>+'[1]CS-MB'!$V$15</f>
        <v>2.559</v>
      </c>
      <c r="J32" s="48">
        <f>+'[1]CS-MB'!$V$31</f>
        <v>8.939</v>
      </c>
      <c r="K32" s="48">
        <f>+'[1]CS-MB'!$V$176</f>
        <v>28.491</v>
      </c>
      <c r="L32" s="48">
        <f>+'[1]CS-MB'!$V$239</f>
        <v>8.064</v>
      </c>
      <c r="M32" s="48">
        <f t="shared" si="1"/>
        <v>112.876</v>
      </c>
      <c r="N32" s="49">
        <v>112.876</v>
      </c>
      <c r="O32" s="62">
        <f t="shared" si="6"/>
        <v>0</v>
      </c>
    </row>
    <row r="33" spans="1:15" ht="12">
      <c r="A33" s="37" t="s">
        <v>134</v>
      </c>
      <c r="B33" s="61">
        <f>+'[1]CS-MB'!$W$714</f>
        <v>0</v>
      </c>
      <c r="C33" s="48">
        <f>+'[1]CS-MB'!$W$715</f>
        <v>51.501999999999995</v>
      </c>
      <c r="D33" s="48">
        <f>+'[1]CS-MB'!$W$716</f>
        <v>9.583</v>
      </c>
      <c r="E33" s="48">
        <f>+'[1]CS-MB'!$W$58</f>
        <v>2.204</v>
      </c>
      <c r="F33" s="61">
        <f>+'[1]CS-MB'!$W$52</f>
        <v>0</v>
      </c>
      <c r="G33" s="61">
        <f>+'[1]CS-MB'!$W$64</f>
        <v>0</v>
      </c>
      <c r="H33" s="61">
        <f>+'[1]CS-MB'!$W$11</f>
        <v>0.047</v>
      </c>
      <c r="I33" s="48">
        <f>+'[1]CS-MB'!$W$15</f>
        <v>0.699</v>
      </c>
      <c r="J33" s="48">
        <f>+'[1]CS-MB'!$W$31</f>
        <v>11.031</v>
      </c>
      <c r="K33" s="48">
        <f>+'[1]CS-MB'!$W$176</f>
        <v>26.475</v>
      </c>
      <c r="L33" s="48">
        <f>+'[1]CS-MB'!$W$239</f>
        <v>7.945</v>
      </c>
      <c r="M33" s="48">
        <f t="shared" si="1"/>
        <v>109.48599999999999</v>
      </c>
      <c r="N33" s="49">
        <v>109.48599999999999</v>
      </c>
      <c r="O33" s="62">
        <f t="shared" si="6"/>
        <v>0</v>
      </c>
    </row>
    <row r="34" spans="1:15" ht="12">
      <c r="A34" s="37" t="s">
        <v>135</v>
      </c>
      <c r="B34" s="61">
        <f>+'[1]CS-MB'!$X$714</f>
        <v>0</v>
      </c>
      <c r="C34" s="48">
        <f>+'[1]CS-MB'!$X$715</f>
        <v>51.501999999999995</v>
      </c>
      <c r="D34" s="48">
        <f>+'[1]CS-MB'!$X$716</f>
        <v>9.583</v>
      </c>
      <c r="E34" s="48">
        <f>+'[1]CS-MB'!$X$58</f>
        <v>2.204</v>
      </c>
      <c r="F34" s="61">
        <f>+'[1]CS-MB'!$X$52</f>
        <v>0</v>
      </c>
      <c r="G34" s="61">
        <f>+'[1]CS-MB'!$X$64</f>
        <v>0</v>
      </c>
      <c r="H34" s="61">
        <f>+'[1]CS-MB'!$X$11</f>
        <v>0.047</v>
      </c>
      <c r="I34" s="48">
        <f>+'[1]CS-MB'!$X$15</f>
        <v>0.743</v>
      </c>
      <c r="J34" s="48">
        <f>+'[1]CS-MB'!$X$31</f>
        <v>11.031</v>
      </c>
      <c r="K34" s="48">
        <f>+'[1]CS-MB'!$X$176</f>
        <v>27.429</v>
      </c>
      <c r="L34" s="48">
        <f>+'[1]CS-MB'!$X$239</f>
        <v>7.935</v>
      </c>
      <c r="M34" s="48">
        <f t="shared" si="1"/>
        <v>110.474</v>
      </c>
      <c r="N34" s="49">
        <v>110.47400000000002</v>
      </c>
      <c r="O34" s="62">
        <f t="shared" si="6"/>
        <v>0</v>
      </c>
    </row>
    <row r="35" spans="1:15" ht="12">
      <c r="A35" s="37" t="s">
        <v>136</v>
      </c>
      <c r="B35" s="61">
        <f>+'[1]CS-MB'!$Y$714</f>
        <v>0</v>
      </c>
      <c r="C35" s="48">
        <f>+'[1]CS-MB'!$Y$715</f>
        <v>48.168000000000006</v>
      </c>
      <c r="D35" s="48">
        <f>+'[1]CS-MB'!$Y$716</f>
        <v>9.313</v>
      </c>
      <c r="E35" s="48">
        <f>+'[1]CS-MB'!$Y$58</f>
        <v>1.454</v>
      </c>
      <c r="F35" s="61">
        <f>+'[1]CS-MB'!$Y$52</f>
        <v>0</v>
      </c>
      <c r="G35" s="61">
        <f>+'[1]CS-MB'!$Y$64</f>
        <v>0</v>
      </c>
      <c r="H35" s="61">
        <f>+'[1]CS-MB'!$Y$11</f>
        <v>0.006</v>
      </c>
      <c r="I35" s="48">
        <f>+'[1]CS-MB'!$Y$15</f>
        <v>0.735</v>
      </c>
      <c r="J35" s="48">
        <f>+'[1]CS-MB'!$Y$31</f>
        <v>10.599</v>
      </c>
      <c r="K35" s="48">
        <f>+'[1]CS-MB'!$Y$176</f>
        <v>27.148</v>
      </c>
      <c r="L35" s="48">
        <f>+'[1]CS-MB'!$Y$239</f>
        <v>8.008</v>
      </c>
      <c r="M35" s="48">
        <f t="shared" si="1"/>
        <v>105.431</v>
      </c>
      <c r="N35" s="49">
        <v>105.43100000000001</v>
      </c>
      <c r="O35" s="62">
        <f t="shared" si="6"/>
        <v>0</v>
      </c>
    </row>
    <row r="36" spans="1:15" ht="12">
      <c r="A36" s="37" t="s">
        <v>137</v>
      </c>
      <c r="B36" s="61">
        <f>+'[1]CS-MB'!$Z$714</f>
        <v>0</v>
      </c>
      <c r="C36" s="48">
        <f>+'[1]CS-MB'!$Z$715</f>
        <v>46.985</v>
      </c>
      <c r="D36" s="48">
        <f>+'[1]CS-MB'!$Z$716</f>
        <v>9.246</v>
      </c>
      <c r="E36" s="48">
        <f>+'[1]CS-MB'!$Z$58</f>
        <v>5.043</v>
      </c>
      <c r="F36" s="61">
        <f>+'[1]CS-MB'!$Z$52</f>
        <v>0</v>
      </c>
      <c r="G36" s="61">
        <f>+'[1]CS-MB'!$Z$64</f>
        <v>0</v>
      </c>
      <c r="H36" s="48">
        <f>+'[1]CS-MB'!$Z$11</f>
        <v>0.454</v>
      </c>
      <c r="I36" s="48">
        <f>+'[1]CS-MB'!$Z$15</f>
        <v>0.117</v>
      </c>
      <c r="J36" s="48">
        <f>+'[1]CS-MB'!$Z$31</f>
        <v>5.842</v>
      </c>
      <c r="K36" s="48">
        <f>+'[1]CS-MB'!$Z$176</f>
        <v>27.528</v>
      </c>
      <c r="L36" s="48">
        <f>+'[1]CS-MB'!$Z$239</f>
        <v>7.926</v>
      </c>
      <c r="M36" s="48">
        <f t="shared" si="1"/>
        <v>103.141</v>
      </c>
      <c r="N36" s="49">
        <v>103.14099999999999</v>
      </c>
      <c r="O36" s="62">
        <f t="shared" si="6"/>
        <v>0</v>
      </c>
    </row>
    <row r="37" spans="1:15" ht="12">
      <c r="A37" s="37" t="s">
        <v>138</v>
      </c>
      <c r="B37" s="61">
        <f>+'[1]CS-MB'!$AA$714</f>
        <v>0</v>
      </c>
      <c r="C37" s="48">
        <f>+'[1]CS-MB'!$AA$715</f>
        <v>47.620000000000005</v>
      </c>
      <c r="D37" s="48">
        <f>+'[1]CS-MB'!$AA$716</f>
        <v>9.158</v>
      </c>
      <c r="E37" s="48">
        <f>+'[1]CS-MB'!$AA$58</f>
        <v>1.5</v>
      </c>
      <c r="F37" s="61">
        <f>+'[1]CS-MB'!$AA$52</f>
        <v>0</v>
      </c>
      <c r="G37" s="61">
        <f>+'[1]CS-MB'!$AA$64</f>
        <v>0</v>
      </c>
      <c r="H37" s="48">
        <f>+'[1]CS-MB'!$AA$11</f>
        <v>6.281</v>
      </c>
      <c r="I37" s="48">
        <f>+'[1]CS-MB'!$AA$15</f>
        <v>0.344</v>
      </c>
      <c r="J37" s="48">
        <f>+'[1]CS-MB'!$AA$31</f>
        <v>3.223</v>
      </c>
      <c r="K37" s="48">
        <f>+'[1]CS-MB'!$AA$176</f>
        <v>27.813</v>
      </c>
      <c r="L37" s="48">
        <f>+'[1]CS-MB'!$AA$239</f>
        <v>7.874</v>
      </c>
      <c r="M37" s="48">
        <f t="shared" si="1"/>
        <v>103.813</v>
      </c>
      <c r="N37" s="49">
        <v>103.81299999999999</v>
      </c>
      <c r="O37" s="62">
        <f t="shared" si="6"/>
        <v>0</v>
      </c>
    </row>
    <row r="38" spans="1:15" ht="12">
      <c r="A38" s="36">
        <v>2004</v>
      </c>
      <c r="B38" s="61"/>
      <c r="C38" s="27"/>
      <c r="D38" s="27"/>
      <c r="E38" s="27"/>
      <c r="F38" s="61"/>
      <c r="G38" s="61"/>
      <c r="H38" s="27"/>
      <c r="I38" s="27"/>
      <c r="J38" s="27"/>
      <c r="K38" s="27"/>
      <c r="L38" s="27"/>
      <c r="M38" s="48"/>
      <c r="O38" s="62"/>
    </row>
    <row r="39" spans="1:15" ht="12">
      <c r="A39" s="37" t="s">
        <v>127</v>
      </c>
      <c r="B39" s="61">
        <f>+'[1]CS-MB'!$AB$714</f>
        <v>0</v>
      </c>
      <c r="C39" s="48">
        <f>+'[1]CS-MB'!$AB$715</f>
        <v>48.153</v>
      </c>
      <c r="D39" s="48">
        <f>+'[1]CS-MB'!$AB$716</f>
        <v>10.333</v>
      </c>
      <c r="E39" s="48">
        <f>+'[1]CS-MB'!$AB$58</f>
        <v>10.012</v>
      </c>
      <c r="F39" s="61">
        <f>+'[1]CS-MB'!$AB$52</f>
        <v>0</v>
      </c>
      <c r="G39" s="61">
        <f>+'[1]CS-MB'!$AB$64</f>
        <v>0</v>
      </c>
      <c r="H39" s="61">
        <f>+'[1]CS-MB'!$AB$11</f>
        <v>0.006</v>
      </c>
      <c r="I39" s="48">
        <f>+'[1]CS-MB'!$AB$15</f>
        <v>2.169</v>
      </c>
      <c r="J39" s="48">
        <f>+'[1]CS-MB'!$AB$31</f>
        <v>4.303</v>
      </c>
      <c r="K39" s="48">
        <f>+'[1]CS-MB'!$AB$176</f>
        <v>27.934</v>
      </c>
      <c r="L39" s="48">
        <f>+'[1]CS-MB'!$AB$239</f>
        <v>7.821</v>
      </c>
      <c r="M39" s="48">
        <f t="shared" si="1"/>
        <v>110.73099999999998</v>
      </c>
      <c r="N39" s="49">
        <v>110.73100000000001</v>
      </c>
      <c r="O39" s="62">
        <f aca="true" t="shared" si="7" ref="O39:O50">+M39-N39</f>
        <v>0</v>
      </c>
    </row>
    <row r="40" spans="1:15" ht="12">
      <c r="A40" s="37" t="s">
        <v>128</v>
      </c>
      <c r="B40" s="61">
        <f>+'[1]CS-MB'!$AC$714</f>
        <v>0</v>
      </c>
      <c r="C40" s="48">
        <f>+'[1]CS-MB'!$AC$715</f>
        <v>48.144000000000005</v>
      </c>
      <c r="D40" s="48">
        <f>+'[1]CS-MB'!$AC$716</f>
        <v>11.921</v>
      </c>
      <c r="E40" s="48">
        <f>+'[1]CS-MB'!$AC$58</f>
        <v>13.166</v>
      </c>
      <c r="F40" s="61">
        <f>+'[1]CS-MB'!$AC$52</f>
        <v>0</v>
      </c>
      <c r="G40" s="61">
        <f>+'[1]CS-MB'!$AC$64</f>
        <v>0</v>
      </c>
      <c r="H40" s="48">
        <f>+'[1]CS-MB'!$AC$11</f>
        <v>1.999</v>
      </c>
      <c r="I40" s="48">
        <f>+'[1]CS-MB'!$AC$15</f>
        <v>0.95</v>
      </c>
      <c r="J40" s="48">
        <f>+'[1]CS-MB'!$AC$31</f>
        <v>0</v>
      </c>
      <c r="K40" s="48">
        <f>+'[1]CS-MB'!$AC$176</f>
        <v>27.018</v>
      </c>
      <c r="L40" s="48">
        <f>+'[1]CS-MB'!$AC$239</f>
        <v>7.794</v>
      </c>
      <c r="M40" s="48">
        <f t="shared" si="1"/>
        <v>110.992</v>
      </c>
      <c r="N40" s="49">
        <v>110.992</v>
      </c>
      <c r="O40" s="62">
        <f t="shared" si="7"/>
        <v>0</v>
      </c>
    </row>
    <row r="41" spans="1:15" ht="12">
      <c r="A41" s="37" t="s">
        <v>129</v>
      </c>
      <c r="B41" s="61">
        <f>+'[1]CS-MB'!$AD$714</f>
        <v>0</v>
      </c>
      <c r="C41" s="48">
        <f>+'[1]CS-MB'!$AD$715</f>
        <v>47.251</v>
      </c>
      <c r="D41" s="48">
        <f>+'[1]CS-MB'!$AD$716</f>
        <v>12.065</v>
      </c>
      <c r="E41" s="48">
        <f>+'[1]CS-MB'!$AD$58</f>
        <v>13.239</v>
      </c>
      <c r="F41" s="61">
        <f>+'[1]CS-MB'!$AD$52</f>
        <v>0</v>
      </c>
      <c r="G41" s="61">
        <f>+'[1]CS-MB'!$AD$64</f>
        <v>0</v>
      </c>
      <c r="H41" s="61">
        <f>+'[1]CS-MB'!$AD$11</f>
        <v>0.017</v>
      </c>
      <c r="I41" s="48">
        <f>+'[1]CS-MB'!$AD$15</f>
        <v>1.56</v>
      </c>
      <c r="J41" s="48">
        <f>+'[1]CS-MB'!$AD$31</f>
        <v>3.702</v>
      </c>
      <c r="K41" s="48">
        <f>+'[1]CS-MB'!$AD$176</f>
        <v>27.624</v>
      </c>
      <c r="L41" s="48">
        <f>+'[1]CS-MB'!$AD$239</f>
        <v>7.769</v>
      </c>
      <c r="M41" s="48">
        <f t="shared" si="1"/>
        <v>113.22699999999999</v>
      </c>
      <c r="N41" s="49">
        <v>113.227</v>
      </c>
      <c r="O41" s="62">
        <f t="shared" si="7"/>
        <v>0</v>
      </c>
    </row>
    <row r="42" spans="1:15" ht="12">
      <c r="A42" s="37" t="s">
        <v>130</v>
      </c>
      <c r="B42" s="61">
        <f>+'[1]CS-MB'!$AE$714</f>
        <v>0</v>
      </c>
      <c r="C42" s="48">
        <f>+'[1]CS-MB'!$AE$715</f>
        <v>47.831</v>
      </c>
      <c r="D42" s="48">
        <f>+'[1]CS-MB'!$AE$716</f>
        <v>12.037</v>
      </c>
      <c r="E42" s="48">
        <f>+'[1]CS-MB'!$AE$58</f>
        <v>13.938</v>
      </c>
      <c r="F42" s="61">
        <f>+'[1]CS-MB'!$AE$52</f>
        <v>0</v>
      </c>
      <c r="G42" s="61">
        <f>+'[1]CS-MB'!$AE$64</f>
        <v>0</v>
      </c>
      <c r="H42" s="61">
        <f>+'[1]CS-MB'!$AE$11</f>
        <v>0.018</v>
      </c>
      <c r="I42" s="48">
        <f>+'[1]CS-MB'!$AE$15</f>
        <v>0.555</v>
      </c>
      <c r="J42" s="48">
        <f>+'[1]CS-MB'!$AE$31</f>
        <v>6.332</v>
      </c>
      <c r="K42" s="48">
        <f>+'[1]CS-MB'!$AE$176</f>
        <v>27.44</v>
      </c>
      <c r="L42" s="48">
        <f>+'[1]CS-MB'!$AE$239</f>
        <v>7.821</v>
      </c>
      <c r="M42" s="48">
        <f t="shared" si="1"/>
        <v>115.972</v>
      </c>
      <c r="N42" s="49">
        <v>115.972</v>
      </c>
      <c r="O42" s="62">
        <f t="shared" si="7"/>
        <v>0</v>
      </c>
    </row>
    <row r="43" spans="1:15" ht="12">
      <c r="A43" s="37" t="s">
        <v>131</v>
      </c>
      <c r="B43" s="61">
        <f>+'[1]CS-MB'!$AF$714</f>
        <v>0</v>
      </c>
      <c r="C43" s="48">
        <f>+'[1]CS-MB'!$AF$715</f>
        <v>47.354</v>
      </c>
      <c r="D43" s="48">
        <f>+'[1]CS-MB'!$AF$716</f>
        <v>11.596</v>
      </c>
      <c r="E43" s="48">
        <f>+'[1]CS-MB'!$AF$58</f>
        <v>12.065</v>
      </c>
      <c r="F43" s="61">
        <f>+'[1]CS-MB'!$AF$52</f>
        <v>0</v>
      </c>
      <c r="G43" s="61">
        <f>+'[1]CS-MB'!$AF$64</f>
        <v>0</v>
      </c>
      <c r="H43" s="48">
        <f>+'[1]CS-MB'!$AF$11</f>
        <v>2.501</v>
      </c>
      <c r="I43" s="48">
        <f>+'[1]CS-MB'!$AF$15</f>
        <v>2.721</v>
      </c>
      <c r="J43" s="48">
        <f>+'[1]CS-MB'!$AF$31</f>
        <v>6.03</v>
      </c>
      <c r="K43" s="48">
        <f>+'[1]CS-MB'!$AF$176</f>
        <v>27.601</v>
      </c>
      <c r="L43" s="48">
        <f>+'[1]CS-MB'!$AF$239</f>
        <v>7.767</v>
      </c>
      <c r="M43" s="48">
        <f t="shared" si="1"/>
        <v>117.635</v>
      </c>
      <c r="N43" s="49">
        <v>117.635</v>
      </c>
      <c r="O43" s="62">
        <f t="shared" si="7"/>
        <v>0</v>
      </c>
    </row>
    <row r="44" spans="1:15" ht="12">
      <c r="A44" s="37" t="s">
        <v>132</v>
      </c>
      <c r="B44" s="61">
        <f>+'[1]CS-MB'!$AG$714</f>
        <v>0</v>
      </c>
      <c r="C44" s="48">
        <f>+'[1]CS-MB'!$AG$715</f>
        <v>51.744</v>
      </c>
      <c r="D44" s="48">
        <f>+'[1]CS-MB'!$AG$716</f>
        <v>11.338</v>
      </c>
      <c r="E44" s="48">
        <f>+'[1]CS-MB'!$AG$58</f>
        <v>10.234</v>
      </c>
      <c r="F44" s="61">
        <f>+'[1]CS-MB'!$AG$52</f>
        <v>0</v>
      </c>
      <c r="G44" s="61">
        <f>+'[1]CS-MB'!$AG$64</f>
        <v>0</v>
      </c>
      <c r="H44" s="48">
        <f>+'[1]CS-MB'!$AG$11</f>
        <v>5.678</v>
      </c>
      <c r="I44" s="48">
        <f>+'[1]CS-MB'!$AG$15</f>
        <v>0.911</v>
      </c>
      <c r="J44" s="61">
        <f>+'[1]CS-MB'!$AG$31</f>
        <v>0</v>
      </c>
      <c r="K44" s="48">
        <f>+'[1]CS-MB'!$AG$176</f>
        <v>27.435</v>
      </c>
      <c r="L44" s="48">
        <f>+'[1]CS-MB'!$AG$239</f>
        <v>7.781</v>
      </c>
      <c r="M44" s="48">
        <f t="shared" si="1"/>
        <v>115.12100000000001</v>
      </c>
      <c r="N44" s="49">
        <v>115.121</v>
      </c>
      <c r="O44" s="62">
        <f t="shared" si="7"/>
        <v>0</v>
      </c>
    </row>
    <row r="45" spans="1:15" ht="12">
      <c r="A45" s="37" t="s">
        <v>133</v>
      </c>
      <c r="B45" s="61">
        <f>+'[1]CS-MB'!$AH$714</f>
        <v>0</v>
      </c>
      <c r="C45" s="48">
        <f>+'[1]CS-MB'!$AH$715</f>
        <v>50.678</v>
      </c>
      <c r="D45" s="48">
        <f>+'[1]CS-MB'!$AH$716</f>
        <v>10.344</v>
      </c>
      <c r="E45" s="48">
        <f>+'[1]CS-MB'!$AH$58</f>
        <v>7.027</v>
      </c>
      <c r="F45" s="61">
        <f>+'[1]CS-MB'!$AH$52</f>
        <v>0</v>
      </c>
      <c r="G45" s="61">
        <f>+'[1]CS-MB'!$AH$64</f>
        <v>0</v>
      </c>
      <c r="H45" s="48">
        <f>+'[1]CS-MB'!$AH$11</f>
        <v>1.383</v>
      </c>
      <c r="I45" s="48">
        <f>+'[1]CS-MB'!$AH$15</f>
        <v>0.643</v>
      </c>
      <c r="J45" s="48">
        <f>+'[1]CS-MB'!$AH$31</f>
        <v>8.519</v>
      </c>
      <c r="K45" s="48">
        <f>+'[1]CS-MB'!$AH$176</f>
        <v>27.519</v>
      </c>
      <c r="L45" s="48">
        <f>+'[1]CS-MB'!$AH$239</f>
        <v>7.485</v>
      </c>
      <c r="M45" s="48">
        <f t="shared" si="1"/>
        <v>113.598</v>
      </c>
      <c r="N45" s="49">
        <v>113.59800000000001</v>
      </c>
      <c r="O45" s="62">
        <f t="shared" si="7"/>
        <v>0</v>
      </c>
    </row>
    <row r="46" spans="1:15" ht="12">
      <c r="A46" s="37" t="s">
        <v>134</v>
      </c>
      <c r="B46" s="61">
        <f>+'[1]CS-MB'!$AI$714</f>
        <v>0</v>
      </c>
      <c r="C46" s="48">
        <f>+'[1]CS-MB'!$AI$715</f>
        <v>49.311</v>
      </c>
      <c r="D46" s="48">
        <f>+'[1]CS-MB'!$AI$716</f>
        <v>10.26</v>
      </c>
      <c r="E46" s="48">
        <f>+'[1]CS-MB'!$AI$58</f>
        <v>7.246</v>
      </c>
      <c r="F46" s="61">
        <f>+'[1]CS-MB'!$AI$52</f>
        <v>0</v>
      </c>
      <c r="G46" s="61">
        <f>+'[1]CS-MB'!$AI$64</f>
        <v>0</v>
      </c>
      <c r="H46" s="48">
        <f>+'[1]CS-MB'!$AI$11</f>
        <v>5.264</v>
      </c>
      <c r="I46" s="48">
        <f>+'[1]CS-MB'!$AI$15</f>
        <v>2.413</v>
      </c>
      <c r="J46" s="48">
        <f>+'[1]CS-MB'!$AI$31</f>
        <v>3.024</v>
      </c>
      <c r="K46" s="48">
        <f>+'[1]CS-MB'!$AI$176</f>
        <v>27.103</v>
      </c>
      <c r="L46" s="48">
        <f>+'[1]CS-MB'!$AI$239</f>
        <v>7.423</v>
      </c>
      <c r="M46" s="48">
        <f t="shared" si="1"/>
        <v>112.04399999999998</v>
      </c>
      <c r="N46" s="49">
        <v>112.04400000000001</v>
      </c>
      <c r="O46" s="62">
        <f t="shared" si="7"/>
        <v>0</v>
      </c>
    </row>
    <row r="47" spans="1:15" ht="12">
      <c r="A47" s="37" t="s">
        <v>135</v>
      </c>
      <c r="B47" s="61">
        <f>+'[1]CS-MB'!$AJ$714</f>
        <v>0</v>
      </c>
      <c r="C47" s="48">
        <f>+'[1]CS-MB'!$AJ$715</f>
        <v>45.232</v>
      </c>
      <c r="D47" s="48">
        <f>+'[1]CS-MB'!$AJ$716</f>
        <v>9.506</v>
      </c>
      <c r="E47" s="48">
        <f>+'[1]CS-MB'!$AJ$58</f>
        <v>13.835</v>
      </c>
      <c r="F47" s="61">
        <f>+'[1]CS-MB'!$AJ$52</f>
        <v>0</v>
      </c>
      <c r="G47" s="61">
        <f>+'[1]CS-MB'!$AJ$64</f>
        <v>0</v>
      </c>
      <c r="H47" s="48">
        <f>+'[1]CS-MB'!$AJ$11</f>
        <v>10.416</v>
      </c>
      <c r="I47" s="48">
        <f>+'[1]CS-MB'!$AJ$15</f>
        <v>1.605</v>
      </c>
      <c r="J47" s="61">
        <f>+'[1]CS-MB'!$AJ$31</f>
        <v>0</v>
      </c>
      <c r="K47" s="48">
        <f>+'[1]CS-MB'!$AJ$176</f>
        <v>27.545</v>
      </c>
      <c r="L47" s="48">
        <f>+'[1]CS-MB'!$AJ$239</f>
        <v>7.38</v>
      </c>
      <c r="M47" s="48">
        <f t="shared" si="1"/>
        <v>115.519</v>
      </c>
      <c r="N47" s="49">
        <v>115.51899999999998</v>
      </c>
      <c r="O47" s="62">
        <f t="shared" si="7"/>
        <v>0</v>
      </c>
    </row>
    <row r="48" spans="1:15" ht="12">
      <c r="A48" s="37" t="s">
        <v>136</v>
      </c>
      <c r="B48" s="61">
        <f>+'[1]CS-MB'!$AK$714</f>
        <v>0</v>
      </c>
      <c r="C48" s="48">
        <f>+'[1]CS-MB'!$AK$715</f>
        <v>45.345</v>
      </c>
      <c r="D48" s="48">
        <f>+'[1]CS-MB'!$AK$716</f>
        <v>9.366</v>
      </c>
      <c r="E48" s="48">
        <f>+'[1]CS-MB'!$AK$58</f>
        <v>7.872</v>
      </c>
      <c r="F48" s="61">
        <f>+'[1]CS-MB'!$AK$52</f>
        <v>0</v>
      </c>
      <c r="G48" s="61">
        <f>+'[1]CS-MB'!$AK$64</f>
        <v>0</v>
      </c>
      <c r="H48" s="61">
        <f>+'[1]CS-MB'!$AK$11</f>
        <v>0.009</v>
      </c>
      <c r="I48" s="48">
        <f>+'[1]CS-MB'!$AK$15</f>
        <v>6.526</v>
      </c>
      <c r="J48" s="48">
        <f>+'[1]CS-MB'!$AK$31</f>
        <v>6.046</v>
      </c>
      <c r="K48" s="48">
        <f>+'[1]CS-MB'!$AK$176</f>
        <v>28.087</v>
      </c>
      <c r="L48" s="48">
        <f>+'[1]CS-MB'!$AK$239</f>
        <v>7.353</v>
      </c>
      <c r="M48" s="48">
        <f t="shared" si="1"/>
        <v>110.604</v>
      </c>
      <c r="N48" s="49">
        <v>110.60400000000001</v>
      </c>
      <c r="O48" s="62">
        <f t="shared" si="7"/>
        <v>0</v>
      </c>
    </row>
    <row r="49" spans="1:15" ht="12">
      <c r="A49" s="37" t="s">
        <v>137</v>
      </c>
      <c r="B49" s="61">
        <f>+'[1]CS-MB'!$AL$714</f>
        <v>0</v>
      </c>
      <c r="C49" s="48">
        <f>+'[1]CS-MB'!$AL$715</f>
        <v>48.327</v>
      </c>
      <c r="D49" s="48">
        <f>+'[1]CS-MB'!$AL$716</f>
        <v>8.972</v>
      </c>
      <c r="E49" s="48">
        <f>+'[1]CS-MB'!$AL$58</f>
        <v>5.646</v>
      </c>
      <c r="F49" s="61">
        <f>+'[1]CS-MB'!$AL$52</f>
        <v>0</v>
      </c>
      <c r="G49" s="61">
        <f>+'[1]CS-MB'!$AL$64</f>
        <v>0</v>
      </c>
      <c r="H49" s="48">
        <f>+'[1]CS-MB'!$AL$11</f>
        <v>7.133</v>
      </c>
      <c r="I49" s="48">
        <f>+'[1]CS-MB'!$AL$15</f>
        <v>18.952</v>
      </c>
      <c r="J49" s="48">
        <f>+'[1]CS-MB'!$AL$31</f>
        <v>5.815</v>
      </c>
      <c r="K49" s="48">
        <f>+'[1]CS-MB'!$AL$176</f>
        <v>28.194</v>
      </c>
      <c r="L49" s="48">
        <f>+'[1]CS-MB'!$AL$239</f>
        <v>7.314</v>
      </c>
      <c r="M49" s="48">
        <f t="shared" si="1"/>
        <v>130.353</v>
      </c>
      <c r="N49" s="49">
        <v>130.353</v>
      </c>
      <c r="O49" s="62">
        <f t="shared" si="7"/>
        <v>0</v>
      </c>
    </row>
    <row r="50" spans="1:15" ht="12">
      <c r="A50" s="37" t="s">
        <v>138</v>
      </c>
      <c r="B50" s="61">
        <f>+'[1]CS-MB'!$AM$714</f>
        <v>0</v>
      </c>
      <c r="C50" s="48">
        <f>+'[1]CS-MB'!$AM$715</f>
        <v>51.207</v>
      </c>
      <c r="D50" s="48">
        <f>+'[1]CS-MB'!$AM$716</f>
        <v>9.417</v>
      </c>
      <c r="E50" s="48">
        <f>+'[1]CS-MB'!$AM$58</f>
        <v>17.233</v>
      </c>
      <c r="F50" s="61">
        <f>+'[1]CS-MB'!$AM$52</f>
        <v>0</v>
      </c>
      <c r="G50" s="61">
        <f>+'[1]CS-MB'!$AM$64</f>
        <v>0</v>
      </c>
      <c r="H50" s="48">
        <f>+'[1]CS-MB'!$AM$11</f>
        <v>5.189</v>
      </c>
      <c r="I50" s="48">
        <f>+'[1]CS-MB'!$AM$15</f>
        <v>2.066</v>
      </c>
      <c r="J50" s="61">
        <f>+'[1]CS-MB'!$AM$31</f>
        <v>0</v>
      </c>
      <c r="K50" s="48">
        <f>+'[1]CS-MB'!$AM$176</f>
        <v>26.347</v>
      </c>
      <c r="L50" s="48">
        <f>+'[1]CS-MB'!$AM$239</f>
        <v>7.269</v>
      </c>
      <c r="M50" s="48">
        <f t="shared" si="1"/>
        <v>118.72800000000001</v>
      </c>
      <c r="N50" s="49">
        <v>118.72800000000001</v>
      </c>
      <c r="O50" s="62">
        <f t="shared" si="7"/>
        <v>0</v>
      </c>
    </row>
    <row r="51" spans="1:15" ht="12">
      <c r="A51" s="36">
        <v>2005</v>
      </c>
      <c r="B51" s="61"/>
      <c r="C51" s="27"/>
      <c r="D51" s="27"/>
      <c r="E51" s="27"/>
      <c r="F51" s="61"/>
      <c r="G51" s="61"/>
      <c r="H51" s="27"/>
      <c r="I51" s="27"/>
      <c r="J51" s="27"/>
      <c r="K51" s="27"/>
      <c r="L51" s="27"/>
      <c r="M51" s="48"/>
      <c r="O51" s="62"/>
    </row>
    <row r="52" spans="1:15" ht="12">
      <c r="A52" s="37" t="s">
        <v>127</v>
      </c>
      <c r="B52" s="61">
        <f>+'[1]CS-MB'!$AN$714</f>
        <v>0</v>
      </c>
      <c r="C52" s="48">
        <f>+'[1]CS-MB'!$AN$715</f>
        <v>52.391999999999996</v>
      </c>
      <c r="D52" s="48">
        <f>+'[1]CS-MB'!$AN$716</f>
        <v>10.772</v>
      </c>
      <c r="E52" s="48">
        <f>+'[1]CS-MB'!$AN$58</f>
        <v>10.474</v>
      </c>
      <c r="F52" s="61">
        <f>+'[1]CS-MB'!$AN$52</f>
        <v>0</v>
      </c>
      <c r="G52" s="61">
        <f>+'[1]CS-MB'!$AN$64</f>
        <v>0</v>
      </c>
      <c r="H52" s="48">
        <f>+'[1]CS-MB'!$AN$11</f>
        <v>5.373</v>
      </c>
      <c r="I52" s="48">
        <f>+'[1]CS-MB'!$AN$15</f>
        <v>5.523</v>
      </c>
      <c r="J52" s="48">
        <f>+'[1]CS-MB'!$AN$31</f>
        <v>5.785</v>
      </c>
      <c r="K52" s="48">
        <f>+'[1]CS-MB'!$AN$176</f>
        <v>26.59</v>
      </c>
      <c r="L52" s="48">
        <f>+'[1]CS-MB'!$AN$239</f>
        <v>7.257</v>
      </c>
      <c r="M52" s="48">
        <f t="shared" si="1"/>
        <v>124.166</v>
      </c>
      <c r="N52" s="49">
        <v>124.166</v>
      </c>
      <c r="O52" s="62">
        <f aca="true" t="shared" si="8" ref="O52:O63">+M52-N52</f>
        <v>0</v>
      </c>
    </row>
    <row r="53" spans="1:15" ht="12">
      <c r="A53" s="37" t="s">
        <v>128</v>
      </c>
      <c r="B53" s="61">
        <f>+'[1]CS-MB'!$AO$714</f>
        <v>0</v>
      </c>
      <c r="C53" s="48">
        <f>+'[1]CS-MB'!$AO$715</f>
        <v>59.323</v>
      </c>
      <c r="D53" s="48">
        <f>+'[1]CS-MB'!$AO$716</f>
        <v>12.599</v>
      </c>
      <c r="E53" s="48">
        <f>+'[1]CS-MB'!$AO$58</f>
        <v>12.71</v>
      </c>
      <c r="F53" s="61">
        <f>+'[1]CS-MB'!$AO$52</f>
        <v>0</v>
      </c>
      <c r="G53" s="61">
        <f>+'[1]CS-MB'!$AO$64</f>
        <v>0</v>
      </c>
      <c r="H53" s="48">
        <f>+'[1]CS-MB'!$AO$11</f>
        <v>4.804</v>
      </c>
      <c r="I53" s="48">
        <f>+'[1]CS-MB'!$AO$15</f>
        <v>2.212</v>
      </c>
      <c r="J53" s="61">
        <f>+'[1]CS-MB'!$AO$31</f>
        <v>0</v>
      </c>
      <c r="K53" s="48">
        <f>+'[1]CS-MB'!$AO$176</f>
        <v>26.309</v>
      </c>
      <c r="L53" s="48">
        <f>+'[1]CS-MB'!$AO$239</f>
        <v>7.205</v>
      </c>
      <c r="M53" s="48">
        <f t="shared" si="1"/>
        <v>125.162</v>
      </c>
      <c r="N53" s="49">
        <v>125.162</v>
      </c>
      <c r="O53" s="62">
        <f t="shared" si="8"/>
        <v>0</v>
      </c>
    </row>
    <row r="54" spans="1:15" ht="12">
      <c r="A54" s="37" t="s">
        <v>129</v>
      </c>
      <c r="B54" s="61">
        <f>+'[1]CS-MB'!$AP$714</f>
        <v>0</v>
      </c>
      <c r="C54" s="48">
        <f>+'[1]CS-MB'!$AP$715</f>
        <v>57.74</v>
      </c>
      <c r="D54" s="48">
        <f>+'[1]CS-MB'!$AP$716</f>
        <v>13.586</v>
      </c>
      <c r="E54" s="48">
        <f>+'[1]CS-MB'!$AP$58</f>
        <v>12.638</v>
      </c>
      <c r="F54" s="61">
        <f>+'[1]CS-MB'!$AP$52</f>
        <v>0</v>
      </c>
      <c r="G54" s="61">
        <f>+'[1]CS-MB'!$AP$64</f>
        <v>0</v>
      </c>
      <c r="H54" s="48">
        <f>+'[1]CS-MB'!$AP$11</f>
        <v>2.907</v>
      </c>
      <c r="I54" s="48">
        <f>+'[1]CS-MB'!$AP$15</f>
        <v>0.442</v>
      </c>
      <c r="J54" s="48">
        <f>+'[1]CS-MB'!$AP$31</f>
        <v>1.001</v>
      </c>
      <c r="K54" s="48">
        <f>+'[1]CS-MB'!$AP$176</f>
        <v>27.09</v>
      </c>
      <c r="L54" s="48">
        <f>+'[1]CS-MB'!$AP$239</f>
        <v>7.208</v>
      </c>
      <c r="M54" s="48">
        <f t="shared" si="1"/>
        <v>122.61200000000001</v>
      </c>
      <c r="N54" s="49">
        <v>122.612</v>
      </c>
      <c r="O54" s="62">
        <f t="shared" si="8"/>
        <v>0</v>
      </c>
    </row>
    <row r="55" spans="1:15" ht="12">
      <c r="A55" s="37" t="s">
        <v>130</v>
      </c>
      <c r="B55" s="61">
        <f>+'[1]CS-MB'!$AQ$714</f>
        <v>0</v>
      </c>
      <c r="C55" s="48">
        <f>+'[1]CS-MB'!$AQ$715</f>
        <v>57.762</v>
      </c>
      <c r="D55" s="48">
        <f>+'[1]CS-MB'!$AQ$716</f>
        <v>13.586</v>
      </c>
      <c r="E55" s="48">
        <f>+'[1]CS-MB'!$AQ$58</f>
        <v>12.638</v>
      </c>
      <c r="F55" s="61">
        <f>+'[1]CS-MB'!$AQ$52</f>
        <v>0</v>
      </c>
      <c r="G55" s="61">
        <f>+'[1]CS-MB'!$AQ$64</f>
        <v>0</v>
      </c>
      <c r="H55" s="48">
        <f>+'[1]CS-MB'!$AQ$11</f>
        <v>4.254</v>
      </c>
      <c r="I55" s="48">
        <f>+'[1]CS-MB'!$AQ$15</f>
        <v>0.442</v>
      </c>
      <c r="J55" s="48">
        <f>+'[1]CS-MB'!$AQ$31</f>
        <v>6.06</v>
      </c>
      <c r="K55" s="48">
        <f>+'[1]CS-MB'!$AQ$176</f>
        <v>26.183</v>
      </c>
      <c r="L55" s="48">
        <f>+'[1]CS-MB'!$AQ$239</f>
        <v>7.202</v>
      </c>
      <c r="M55" s="48">
        <f t="shared" si="1"/>
        <v>128.127</v>
      </c>
      <c r="N55" s="49">
        <v>128.127</v>
      </c>
      <c r="O55" s="62">
        <f t="shared" si="8"/>
        <v>0</v>
      </c>
    </row>
    <row r="56" spans="1:15" ht="12">
      <c r="A56" s="37" t="s">
        <v>131</v>
      </c>
      <c r="B56" s="61">
        <f>+'[1]CS-MB'!$AR$714</f>
        <v>0</v>
      </c>
      <c r="C56" s="48">
        <f>+'[1]CS-MB'!$AR$715</f>
        <v>61.547</v>
      </c>
      <c r="D56" s="48">
        <f>+'[1]CS-MB'!$AR$716</f>
        <v>13.611</v>
      </c>
      <c r="E56" s="48">
        <f>+'[1]CS-MB'!$AR$58</f>
        <v>9.899</v>
      </c>
      <c r="F56" s="61">
        <f>+'[1]CS-MB'!$AR$52</f>
        <v>0</v>
      </c>
      <c r="G56" s="61">
        <f>+'[1]CS-MB'!$AR$64</f>
        <v>0</v>
      </c>
      <c r="H56" s="48">
        <f>+'[1]CS-MB'!$AR$11</f>
        <v>5.656</v>
      </c>
      <c r="I56" s="48">
        <f>+'[1]CS-MB'!$AR$15</f>
        <v>2.808</v>
      </c>
      <c r="J56" s="48">
        <f>+'[1]CS-MB'!$AR$31</f>
        <v>2.402</v>
      </c>
      <c r="K56" s="48">
        <f>+'[1]CS-MB'!$AR$176</f>
        <v>26.242</v>
      </c>
      <c r="L56" s="48">
        <f>+'[1]CS-MB'!$AR$239</f>
        <v>7.166</v>
      </c>
      <c r="M56" s="48">
        <f t="shared" si="1"/>
        <v>129.33100000000002</v>
      </c>
      <c r="N56" s="49">
        <v>129.331</v>
      </c>
      <c r="O56" s="62">
        <f t="shared" si="8"/>
        <v>0</v>
      </c>
    </row>
    <row r="57" spans="1:15" ht="12">
      <c r="A57" s="37" t="s">
        <v>132</v>
      </c>
      <c r="B57" s="61">
        <f>+'[1]CS-MB'!$AS$714</f>
        <v>0</v>
      </c>
      <c r="C57" s="48">
        <f>+'[1]CS-MB'!$AS$715</f>
        <v>63.215</v>
      </c>
      <c r="D57" s="48">
        <f>+'[1]CS-MB'!$AS$716</f>
        <v>12.466</v>
      </c>
      <c r="E57" s="48">
        <f>+'[1]CS-MB'!$AS$58</f>
        <v>10.976</v>
      </c>
      <c r="F57" s="61">
        <f>+'[1]CS-MB'!$AS$52</f>
        <v>0</v>
      </c>
      <c r="G57" s="61">
        <f>+'[1]CS-MB'!$AS$64</f>
        <v>0</v>
      </c>
      <c r="H57" s="48">
        <f>+'[1]CS-MB'!$AS$11</f>
        <v>3.191</v>
      </c>
      <c r="I57" s="48">
        <f>+'[1]CS-MB'!$AS$15</f>
        <v>3.171</v>
      </c>
      <c r="J57" s="48">
        <f>+'[1]CS-MB'!$AS$31</f>
        <v>0.901</v>
      </c>
      <c r="K57" s="48">
        <f>+'[1]CS-MB'!$AS$176</f>
        <v>26.127</v>
      </c>
      <c r="L57" s="48">
        <f>+'[1]CS-MB'!$AS$239</f>
        <v>7.462</v>
      </c>
      <c r="M57" s="48">
        <f t="shared" si="1"/>
        <v>127.509</v>
      </c>
      <c r="N57" s="49">
        <v>127.509</v>
      </c>
      <c r="O57" s="62">
        <f t="shared" si="8"/>
        <v>0</v>
      </c>
    </row>
    <row r="58" spans="1:15" ht="12">
      <c r="A58" s="37" t="s">
        <v>133</v>
      </c>
      <c r="B58" s="61">
        <f>+'[1]CS-MB'!$AT$714</f>
        <v>0</v>
      </c>
      <c r="C58" s="48">
        <f>+'[1]CS-MB'!$AT$715</f>
        <v>65.147</v>
      </c>
      <c r="D58" s="48">
        <f>+'[1]CS-MB'!$AT$716</f>
        <v>12.11</v>
      </c>
      <c r="E58" s="48">
        <f>+'[1]CS-MB'!$AT$58</f>
        <v>11.9</v>
      </c>
      <c r="F58" s="61">
        <f>+'[1]CS-MB'!$AT$52</f>
        <v>0</v>
      </c>
      <c r="G58" s="61">
        <f>+'[1]CS-MB'!$AT$64</f>
        <v>0</v>
      </c>
      <c r="H58" s="48">
        <f>+'[1]CS-MB'!$AT$11</f>
        <v>1.456</v>
      </c>
      <c r="I58" s="48">
        <f>+'[1]CS-MB'!$AT$15</f>
        <v>8.727</v>
      </c>
      <c r="J58" s="48">
        <f>+'[1]CS-MB'!$AT$31</f>
        <v>2.302</v>
      </c>
      <c r="K58" s="48">
        <f>+'[1]CS-MB'!$AT$176</f>
        <v>23.857</v>
      </c>
      <c r="L58" s="48">
        <f>+'[1]CS-MB'!$AT$239</f>
        <v>7.901</v>
      </c>
      <c r="M58" s="48">
        <f t="shared" si="1"/>
        <v>133.40000000000003</v>
      </c>
      <c r="N58" s="49">
        <v>133.4</v>
      </c>
      <c r="O58" s="62">
        <f t="shared" si="8"/>
        <v>0</v>
      </c>
    </row>
    <row r="59" spans="1:15" ht="12">
      <c r="A59" s="37" t="s">
        <v>134</v>
      </c>
      <c r="B59" s="61">
        <f>+'[1]CS-MB'!$AU$714</f>
        <v>0</v>
      </c>
      <c r="C59" s="48">
        <f>+'[1]CS-MB'!$AU$715</f>
        <v>68.645</v>
      </c>
      <c r="D59" s="48">
        <f>+'[1]CS-MB'!$AU$716</f>
        <v>11.45</v>
      </c>
      <c r="E59" s="48">
        <f>+'[1]CS-MB'!$AU$58</f>
        <v>6.417</v>
      </c>
      <c r="F59" s="61">
        <f>+'[1]CS-MB'!$AU$52</f>
        <v>0</v>
      </c>
      <c r="G59" s="61">
        <f>+'[1]CS-MB'!$AU$64</f>
        <v>0</v>
      </c>
      <c r="H59" s="48">
        <f>+'[1]CS-MB'!$AU$11</f>
        <v>6.019</v>
      </c>
      <c r="I59" s="48">
        <f>+'[1]CS-MB'!$AU$15</f>
        <v>14.87</v>
      </c>
      <c r="J59" s="48">
        <f>+'[1]CS-MB'!$AU$31</f>
        <v>0.901</v>
      </c>
      <c r="K59" s="48">
        <f>+'[1]CS-MB'!$AU$176</f>
        <v>23.777</v>
      </c>
      <c r="L59" s="48">
        <f>+'[1]CS-MB'!$AU$239</f>
        <v>7.901</v>
      </c>
      <c r="M59" s="48">
        <f t="shared" si="1"/>
        <v>139.98000000000002</v>
      </c>
      <c r="N59" s="49">
        <v>139.98</v>
      </c>
      <c r="O59" s="62">
        <f t="shared" si="8"/>
        <v>0</v>
      </c>
    </row>
    <row r="60" spans="1:15" ht="12">
      <c r="A60" s="37" t="s">
        <v>135</v>
      </c>
      <c r="B60" s="61">
        <f>+'[1]CS-MB'!$AV$714</f>
        <v>0</v>
      </c>
      <c r="C60" s="48">
        <f>+'[1]CS-MB'!$AV$715</f>
        <v>67.538</v>
      </c>
      <c r="D60" s="48">
        <f>+'[1]CS-MB'!$AV$716</f>
        <v>10.018</v>
      </c>
      <c r="E60" s="48">
        <f>+'[1]CS-MB'!$AV$58</f>
        <v>9.97</v>
      </c>
      <c r="F60" s="61">
        <f>+'[1]CS-MB'!$AV$52</f>
        <v>0</v>
      </c>
      <c r="G60" s="61">
        <f>+'[1]CS-MB'!$AV$64</f>
        <v>0</v>
      </c>
      <c r="H60" s="48">
        <f>+'[1]CS-MB'!$AV$11</f>
        <v>6.637</v>
      </c>
      <c r="I60" s="48">
        <f>+'[1]CS-MB'!$AV$15</f>
        <v>7.623</v>
      </c>
      <c r="J60" s="48">
        <f>+'[1]CS-MB'!$AV$31</f>
        <v>0.901</v>
      </c>
      <c r="K60" s="48">
        <f>+'[1]CS-MB'!$AV$176</f>
        <v>24.979</v>
      </c>
      <c r="L60" s="48">
        <f>+'[1]CS-MB'!$AV$239</f>
        <v>7.772</v>
      </c>
      <c r="M60" s="48">
        <f t="shared" si="1"/>
        <v>135.438</v>
      </c>
      <c r="N60" s="49">
        <v>135.438</v>
      </c>
      <c r="O60" s="62">
        <f t="shared" si="8"/>
        <v>0</v>
      </c>
    </row>
    <row r="61" spans="1:15" ht="12">
      <c r="A61" s="37" t="s">
        <v>136</v>
      </c>
      <c r="B61" s="61">
        <f>+'[1]CS-MB'!$AW$714</f>
        <v>0</v>
      </c>
      <c r="C61" s="48">
        <f>+'[1]CS-MB'!$AW$715</f>
        <v>70.254</v>
      </c>
      <c r="D61" s="48">
        <f>+'[1]CS-MB'!$AW$716</f>
        <v>10.018</v>
      </c>
      <c r="E61" s="48">
        <f>+'[1]CS-MB'!$AW$58</f>
        <v>9.97</v>
      </c>
      <c r="F61" s="61">
        <f>+'[1]CS-MB'!$AW$52</f>
        <v>0</v>
      </c>
      <c r="G61" s="61">
        <f>+'[1]CS-MB'!$AW$64</f>
        <v>0</v>
      </c>
      <c r="H61" s="48">
        <f>+'[1]CS-MB'!$AW$11</f>
        <v>3.056</v>
      </c>
      <c r="I61" s="48">
        <f>+'[1]CS-MB'!$AW$15</f>
        <v>7.623</v>
      </c>
      <c r="J61" s="48">
        <f>+'[1]CS-MB'!$AW$31</f>
        <v>0.901</v>
      </c>
      <c r="K61" s="48">
        <f>+'[1]CS-MB'!$AW$176</f>
        <v>24.975</v>
      </c>
      <c r="L61" s="48">
        <f>+'[1]CS-MB'!$AW$239</f>
        <v>7.781</v>
      </c>
      <c r="M61" s="48">
        <f t="shared" si="1"/>
        <v>134.578</v>
      </c>
      <c r="N61" s="49">
        <v>134.578</v>
      </c>
      <c r="O61" s="62">
        <f t="shared" si="8"/>
        <v>0</v>
      </c>
    </row>
    <row r="62" spans="1:15" ht="12">
      <c r="A62" s="37" t="s">
        <v>137</v>
      </c>
      <c r="B62" s="61">
        <f>+'[1]CS-MB'!$AX$714</f>
        <v>0</v>
      </c>
      <c r="C62" s="48">
        <f>+'[1]CS-MB'!$AX$715</f>
        <v>71.763</v>
      </c>
      <c r="D62" s="48">
        <f>+'[1]CS-MB'!$AX$716</f>
        <v>9.422</v>
      </c>
      <c r="E62" s="48">
        <f>+'[1]CS-MB'!$AX$58</f>
        <v>10.318</v>
      </c>
      <c r="F62" s="61">
        <f>+'[1]CS-MB'!$AX$52</f>
        <v>0</v>
      </c>
      <c r="G62" s="61">
        <f>+'[1]CS-MB'!$AX$64</f>
        <v>0</v>
      </c>
      <c r="H62" s="48">
        <f>+'[1]CS-MB'!$AX$11</f>
        <v>4.346</v>
      </c>
      <c r="I62" s="48">
        <f>+'[1]CS-MB'!$AX$15</f>
        <v>7.531</v>
      </c>
      <c r="J62" s="48">
        <f>+'[1]CS-MB'!$AX$31</f>
        <v>0.901</v>
      </c>
      <c r="K62" s="48">
        <f>+'[1]CS-MB'!$AX$176</f>
        <v>24.789</v>
      </c>
      <c r="L62" s="48">
        <f>+'[1]CS-MB'!$AX$239</f>
        <v>7.82</v>
      </c>
      <c r="M62" s="48">
        <f t="shared" si="1"/>
        <v>136.89</v>
      </c>
      <c r="N62" s="49">
        <v>136.89</v>
      </c>
      <c r="O62" s="62">
        <f t="shared" si="8"/>
        <v>0</v>
      </c>
    </row>
    <row r="63" spans="1:15" ht="12">
      <c r="A63" s="37" t="s">
        <v>138</v>
      </c>
      <c r="B63" s="61">
        <f>+'[1]CS-MB'!$AY$714</f>
        <v>0</v>
      </c>
      <c r="C63" s="48">
        <f>+'[1]CS-MB'!$AY$715</f>
        <v>73.93</v>
      </c>
      <c r="D63" s="48">
        <f>+'[1]CS-MB'!$AY$716</f>
        <v>9.508</v>
      </c>
      <c r="E63" s="48">
        <f>+'[1]CS-MB'!$AY$58</f>
        <v>6.691</v>
      </c>
      <c r="F63" s="61">
        <f>+'[1]CS-MB'!$AY$52</f>
        <v>0</v>
      </c>
      <c r="G63" s="61">
        <f>+'[1]CS-MB'!$AY$64</f>
        <v>0</v>
      </c>
      <c r="H63" s="48">
        <f>+'[1]CS-MB'!$AY$11</f>
        <v>6.38</v>
      </c>
      <c r="I63" s="48">
        <f>+'[1]CS-MB'!$AY$15</f>
        <v>7.897</v>
      </c>
      <c r="J63" s="61">
        <f>+'[1]CS-MB'!$AY$31</f>
        <v>0</v>
      </c>
      <c r="K63" s="48">
        <f>+'[1]CS-MB'!$AY$176</f>
        <v>25.877</v>
      </c>
      <c r="L63" s="48">
        <f>+'[1]CS-MB'!$AY$239</f>
        <v>7.895</v>
      </c>
      <c r="M63" s="48">
        <f t="shared" si="1"/>
        <v>138.17800000000003</v>
      </c>
      <c r="N63" s="49">
        <v>138.178</v>
      </c>
      <c r="O63" s="62">
        <f t="shared" si="8"/>
        <v>0</v>
      </c>
    </row>
    <row r="64" spans="1:15" ht="12">
      <c r="A64" s="36">
        <v>2006</v>
      </c>
      <c r="B64" s="61"/>
      <c r="C64" s="48"/>
      <c r="D64" s="48"/>
      <c r="E64" s="48"/>
      <c r="F64" s="61"/>
      <c r="G64" s="61"/>
      <c r="H64" s="48"/>
      <c r="I64" s="48"/>
      <c r="J64" s="61"/>
      <c r="K64" s="48"/>
      <c r="L64" s="48"/>
      <c r="M64" s="48"/>
      <c r="O64" s="62"/>
    </row>
    <row r="65" spans="1:15" ht="12">
      <c r="A65" s="37" t="s">
        <v>127</v>
      </c>
      <c r="B65" s="61">
        <f>+'[1]CS-MB'!$AZ$714</f>
        <v>0</v>
      </c>
      <c r="C65" s="48">
        <f>+'[1]CS-MB'!$AZ$715</f>
        <v>75.243</v>
      </c>
      <c r="D65" s="48">
        <f>+'[1]CS-MB'!$AZ$716</f>
        <v>11.332</v>
      </c>
      <c r="E65" s="48">
        <f>+'[1]CS-MB'!$AZ$58</f>
        <v>8.98</v>
      </c>
      <c r="F65" s="61">
        <f>+'[1]CS-MB'!$AZ$52</f>
        <v>0</v>
      </c>
      <c r="G65" s="61">
        <f>+'[1]CS-MB'!$AZ$64</f>
        <v>0</v>
      </c>
      <c r="H65" s="48">
        <f>+'[1]CS-MB'!$AZ$11</f>
        <v>7.651</v>
      </c>
      <c r="I65" s="48">
        <f>+'[1]CS-MB'!$AZ$15</f>
        <v>5.732</v>
      </c>
      <c r="J65" s="61">
        <f>+'[1]CS-MB'!$AZ$31</f>
        <v>0</v>
      </c>
      <c r="K65" s="48">
        <f>+'[1]CS-MB'!$AZ$176</f>
        <v>26.976</v>
      </c>
      <c r="L65" s="48">
        <f>+'[1]CS-MB'!$AZ$239</f>
        <v>7.952</v>
      </c>
      <c r="M65" s="48">
        <f aca="true" t="shared" si="9" ref="M65:M70">+B65+C65+D65+E65+F65+G65+H65+I65+J65+K65+L65</f>
        <v>143.86599999999999</v>
      </c>
      <c r="N65" s="49">
        <v>143.866</v>
      </c>
      <c r="O65" s="62">
        <f aca="true" t="shared" si="10" ref="O65:O70">+M65-N65</f>
        <v>0</v>
      </c>
    </row>
    <row r="66" spans="1:15" ht="12">
      <c r="A66" s="37" t="s">
        <v>128</v>
      </c>
      <c r="B66" s="61">
        <f>+'[1]CS-MB'!$BA$714</f>
        <v>0</v>
      </c>
      <c r="C66" s="48">
        <f>+'[1]CS-MB'!$BA$715</f>
        <v>75.254</v>
      </c>
      <c r="D66" s="48">
        <f>+'[1]CS-MB'!$BA$716</f>
        <v>13.472</v>
      </c>
      <c r="E66" s="48">
        <f>+'[1]CS-MB'!$BA$58</f>
        <v>12.41</v>
      </c>
      <c r="F66" s="48">
        <f>+'[1]CS-MB'!$BA$52</f>
        <v>22.449</v>
      </c>
      <c r="G66" s="61">
        <f>+'[1]CS-MB'!$BA$64</f>
        <v>0</v>
      </c>
      <c r="H66" s="48">
        <f>+'[1]CS-MB'!$BA$11</f>
        <v>7.923</v>
      </c>
      <c r="I66" s="48">
        <f>+'[1]CS-MB'!$BA$15</f>
        <v>3.499</v>
      </c>
      <c r="J66" s="61">
        <f>+'[1]CS-MB'!$BA$31</f>
        <v>0</v>
      </c>
      <c r="K66" s="48">
        <f>+'[1]CS-MB'!$BA$176</f>
        <v>27.072</v>
      </c>
      <c r="L66" s="48">
        <f>+'[1]CS-MB'!$BA$239</f>
        <v>8.953</v>
      </c>
      <c r="M66" s="48">
        <f t="shared" si="9"/>
        <v>171.03199999999998</v>
      </c>
      <c r="N66" s="49">
        <v>171.03199999999998</v>
      </c>
      <c r="O66" s="62">
        <f t="shared" si="10"/>
        <v>0</v>
      </c>
    </row>
    <row r="67" spans="1:15" ht="12">
      <c r="A67" s="37" t="s">
        <v>129</v>
      </c>
      <c r="B67" s="61">
        <f>+'[1]CS-MB'!$BB$714</f>
        <v>0</v>
      </c>
      <c r="C67" s="48">
        <f>+'[1]CS-MB'!$BB$715</f>
        <v>73.15</v>
      </c>
      <c r="D67" s="48">
        <f>+'[1]CS-MB'!$BB$716</f>
        <v>13.182</v>
      </c>
      <c r="E67" s="48">
        <f>+'[1]CS-MB'!$BB$58</f>
        <v>12.41</v>
      </c>
      <c r="F67" s="48">
        <f>+'[1]CS-MB'!$BB$52</f>
        <v>19.456</v>
      </c>
      <c r="G67" s="61">
        <f>+'[1]CS-MB'!$BB$64</f>
        <v>0</v>
      </c>
      <c r="H67" s="61">
        <f>+'[1]CS-MB'!$BB$11</f>
        <v>0.007</v>
      </c>
      <c r="I67" s="48">
        <f>+'[1]CS-MB'!$BB$15</f>
        <v>10.445</v>
      </c>
      <c r="J67" s="61">
        <f>+'[1]CS-MB'!$BB$31</f>
        <v>0</v>
      </c>
      <c r="K67" s="48">
        <f>+'[1]CS-MB'!$BB$176</f>
        <v>26.996</v>
      </c>
      <c r="L67" s="48">
        <f>+'[1]CS-MB'!$BB$239</f>
        <v>8.99</v>
      </c>
      <c r="M67" s="48">
        <f t="shared" si="9"/>
        <v>164.63600000000002</v>
      </c>
      <c r="N67" s="49">
        <v>164.636</v>
      </c>
      <c r="O67" s="62">
        <f t="shared" si="10"/>
        <v>0</v>
      </c>
    </row>
    <row r="68" spans="1:15" ht="12">
      <c r="A68" s="37" t="s">
        <v>130</v>
      </c>
      <c r="B68" s="61">
        <f>+'[1]CS-MB'!$BC$714</f>
        <v>0</v>
      </c>
      <c r="C68" s="48">
        <f>+'[1]CS-MB'!$BC$715</f>
        <v>75.783</v>
      </c>
      <c r="D68" s="48">
        <f>+'[1]CS-MB'!$BC$716</f>
        <v>13.124</v>
      </c>
      <c r="E68" s="48">
        <f>+'[1]CS-MB'!$BC$58</f>
        <v>12.41</v>
      </c>
      <c r="F68" s="48">
        <f>+'[1]CS-MB'!$BC$52</f>
        <v>19.954</v>
      </c>
      <c r="G68" s="61">
        <f>+'[1]CS-MB'!$BC$64</f>
        <v>0</v>
      </c>
      <c r="H68" s="61">
        <f>+'[1]CS-MB'!$BC$11</f>
        <v>0.007</v>
      </c>
      <c r="I68" s="48">
        <f>+'[1]CS-MB'!$BC$15</f>
        <v>5.873</v>
      </c>
      <c r="J68" s="61">
        <f>+'[1]CS-MB'!$BC$31</f>
        <v>0</v>
      </c>
      <c r="K68" s="48">
        <f>+'[1]CS-MB'!$BC$176</f>
        <v>27.422</v>
      </c>
      <c r="L68" s="48">
        <f>+'[1]CS-MB'!$BC$239</f>
        <v>13.13</v>
      </c>
      <c r="M68" s="48">
        <f t="shared" si="9"/>
        <v>167.703</v>
      </c>
      <c r="N68" s="49">
        <v>167.703</v>
      </c>
      <c r="O68" s="62">
        <f t="shared" si="10"/>
        <v>0</v>
      </c>
    </row>
    <row r="69" spans="1:15" ht="12">
      <c r="A69" s="37" t="s">
        <v>131</v>
      </c>
      <c r="B69" s="61">
        <f>+'[1]CS-MB'!$BD$714</f>
        <v>0</v>
      </c>
      <c r="C69" s="48">
        <f>+'[1]CS-MB'!$BD$715</f>
        <v>75.75200000000001</v>
      </c>
      <c r="D69" s="48">
        <f>+'[1]CS-MB'!$BD$716</f>
        <v>13.548</v>
      </c>
      <c r="E69" s="48">
        <f>+'[1]CS-MB'!$BD$58</f>
        <v>9.786</v>
      </c>
      <c r="F69" s="48">
        <f>+'[1]CS-MB'!$BD$52</f>
        <v>24.827</v>
      </c>
      <c r="G69" s="61">
        <f>+'[1]CS-MB'!$BD$64</f>
        <v>0</v>
      </c>
      <c r="H69" s="61">
        <f>+'[1]CS-MB'!$BD$11</f>
        <v>0.007</v>
      </c>
      <c r="I69" s="48">
        <f>+'[1]CS-MB'!$BD$15</f>
        <v>18.638</v>
      </c>
      <c r="J69" s="61">
        <f>+'[1]CS-MB'!$BD$31</f>
        <v>0</v>
      </c>
      <c r="K69" s="48">
        <f>+'[1]CS-MB'!$BD$176</f>
        <v>10.852</v>
      </c>
      <c r="L69" s="48">
        <f>+'[1]CS-MB'!$BD$239</f>
        <v>13.622</v>
      </c>
      <c r="M69" s="48">
        <f t="shared" si="9"/>
        <v>167.03200000000004</v>
      </c>
      <c r="N69" s="49">
        <v>167.03199999999998</v>
      </c>
      <c r="O69" s="62">
        <f t="shared" si="10"/>
        <v>0</v>
      </c>
    </row>
    <row r="70" spans="1:15" s="28" customFormat="1" ht="12">
      <c r="A70" s="63" t="s">
        <v>132</v>
      </c>
      <c r="B70" s="61">
        <f>+'[1]CS-MB'!$BE$714</f>
        <v>0</v>
      </c>
      <c r="C70" s="48">
        <f>+'[1]CS-MB'!$BE$715</f>
        <v>79.997</v>
      </c>
      <c r="D70" s="48">
        <f>+'[1]CS-MB'!$BE$716</f>
        <v>13.45</v>
      </c>
      <c r="E70" s="48">
        <f>+'[1]CS-MB'!$BE$58</f>
        <v>9.786</v>
      </c>
      <c r="F70" s="48">
        <f>+'[1]CS-MB'!$BE$52</f>
        <v>23.682</v>
      </c>
      <c r="G70" s="61">
        <f>+'[1]CS-MB'!$BE$64</f>
        <v>0</v>
      </c>
      <c r="H70" s="61">
        <f>+'[1]CS-MB'!$BE$11</f>
        <v>0.011</v>
      </c>
      <c r="I70" s="48">
        <f>+'[1]CS-MB'!$BE$15</f>
        <v>17.07</v>
      </c>
      <c r="J70" s="61">
        <f>+'[1]CS-MB'!$BE$31</f>
        <v>0</v>
      </c>
      <c r="K70" s="48">
        <f>+'[1]CS-MB'!$BE$176</f>
        <v>10.129</v>
      </c>
      <c r="L70" s="48">
        <f>+'[1]CS-MB'!$BE$239</f>
        <v>9.168</v>
      </c>
      <c r="M70" s="48">
        <f t="shared" si="9"/>
        <v>163.293</v>
      </c>
      <c r="N70" s="49">
        <v>163.293</v>
      </c>
      <c r="O70" s="62">
        <f t="shared" si="10"/>
        <v>0</v>
      </c>
    </row>
    <row r="71" spans="1:13" s="28" customFormat="1" ht="12">
      <c r="A71" s="64"/>
      <c r="B71" s="64"/>
      <c r="C71" s="64"/>
      <c r="D71" s="64"/>
      <c r="E71" s="64"/>
      <c r="F71" s="64"/>
      <c r="G71" s="64"/>
      <c r="H71" s="64"/>
      <c r="I71" s="64"/>
      <c r="J71" s="64"/>
      <c r="K71" s="64"/>
      <c r="L71" s="64"/>
      <c r="M71" s="64"/>
    </row>
    <row r="72" spans="1:13" s="30" customFormat="1" ht="12.75" customHeight="1">
      <c r="A72" s="40" t="s">
        <v>155</v>
      </c>
      <c r="B72" s="156" t="s">
        <v>184</v>
      </c>
      <c r="C72" s="156"/>
      <c r="D72" s="156"/>
      <c r="E72" s="156"/>
      <c r="F72" s="156"/>
      <c r="G72" s="156"/>
      <c r="H72" s="156"/>
      <c r="I72" s="156"/>
      <c r="J72" s="156"/>
      <c r="K72" s="156"/>
      <c r="L72" s="156"/>
      <c r="M72" s="156"/>
    </row>
  </sheetData>
  <sheetProtection/>
  <mergeCells count="19">
    <mergeCell ref="O2:O6"/>
    <mergeCell ref="C5:C6"/>
    <mergeCell ref="B5:B6"/>
    <mergeCell ref="D5:D6"/>
    <mergeCell ref="E5:E6"/>
    <mergeCell ref="M4:M6"/>
    <mergeCell ref="H4:J4"/>
    <mergeCell ref="K4:K6"/>
    <mergeCell ref="L4:L6"/>
    <mergeCell ref="B72:M72"/>
    <mergeCell ref="A1:M1"/>
    <mergeCell ref="H5:H6"/>
    <mergeCell ref="I5:J5"/>
    <mergeCell ref="A2:M2"/>
    <mergeCell ref="A4:A6"/>
    <mergeCell ref="B4:D4"/>
    <mergeCell ref="E4:G4"/>
    <mergeCell ref="F5:F6"/>
    <mergeCell ref="G5:G6"/>
  </mergeCells>
  <printOptions horizontalCentered="1"/>
  <pageMargins left="0.35433070866141736" right="0.35433070866141736" top="0.5905511811023623" bottom="0.1968503937007874" header="0.5118110236220472" footer="0.5118110236220472"/>
  <pageSetup fitToHeight="1" fitToWidth="1" horizontalDpi="600" verticalDpi="600" orientation="portrait" scale="88" r:id="rId3"/>
  <headerFooter alignWithMargins="0">
    <oddHeader>&amp;L&amp;"Franklin Gothic Book,Bold"S26</oddHeader>
  </headerFooter>
  <legacyDrawing r:id="rId2"/>
</worksheet>
</file>

<file path=xl/worksheets/sheet8.xml><?xml version="1.0" encoding="utf-8"?>
<worksheet xmlns="http://schemas.openxmlformats.org/spreadsheetml/2006/main" xmlns:r="http://schemas.openxmlformats.org/officeDocument/2006/relationships">
  <dimension ref="A1:I148"/>
  <sheetViews>
    <sheetView zoomScale="85" zoomScaleNormal="85"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141" sqref="B141:I141"/>
    </sheetView>
  </sheetViews>
  <sheetFormatPr defaultColWidth="9.140625" defaultRowHeight="12.75"/>
  <cols>
    <col min="1" max="1" width="7.00390625" style="31" customWidth="1"/>
    <col min="2" max="2" width="9.140625" style="32" customWidth="1"/>
    <col min="3" max="3" width="9.8515625" style="32" customWidth="1"/>
    <col min="4" max="4" width="9.140625" style="32" customWidth="1"/>
    <col min="5" max="5" width="10.57421875" style="32" customWidth="1"/>
    <col min="6" max="7" width="10.421875" style="32" customWidth="1"/>
    <col min="8" max="9" width="9.140625" style="32" customWidth="1"/>
    <col min="10" max="16384" width="9.140625" style="31" customWidth="1"/>
  </cols>
  <sheetData>
    <row r="1" spans="1:9" s="42" customFormat="1" ht="12">
      <c r="A1" s="136" t="s">
        <v>61</v>
      </c>
      <c r="B1" s="163"/>
      <c r="C1" s="163"/>
      <c r="D1" s="163"/>
      <c r="E1" s="163"/>
      <c r="F1" s="163"/>
      <c r="G1" s="163"/>
      <c r="H1" s="163"/>
      <c r="I1" s="163"/>
    </row>
    <row r="2" spans="1:9" s="42" customFormat="1" ht="12">
      <c r="A2" s="142" t="s">
        <v>150</v>
      </c>
      <c r="B2" s="164"/>
      <c r="C2" s="164"/>
      <c r="D2" s="164"/>
      <c r="E2" s="164"/>
      <c r="F2" s="164"/>
      <c r="G2" s="164"/>
      <c r="H2" s="164"/>
      <c r="I2" s="164"/>
    </row>
    <row r="3" spans="2:9" s="42" customFormat="1" ht="12">
      <c r="B3" s="58"/>
      <c r="C3" s="58"/>
      <c r="D3" s="58"/>
      <c r="E3" s="58"/>
      <c r="F3" s="58"/>
      <c r="G3" s="58"/>
      <c r="H3" s="58"/>
      <c r="I3" s="58"/>
    </row>
    <row r="4" spans="1:9" s="42" customFormat="1" ht="54" customHeight="1">
      <c r="A4" s="33" t="s">
        <v>174</v>
      </c>
      <c r="B4" s="43" t="s">
        <v>10</v>
      </c>
      <c r="C4" s="43" t="s">
        <v>11</v>
      </c>
      <c r="D4" s="43" t="s">
        <v>126</v>
      </c>
      <c r="E4" s="43" t="s">
        <v>144</v>
      </c>
      <c r="F4" s="43" t="s">
        <v>139</v>
      </c>
      <c r="G4" s="43" t="s">
        <v>178</v>
      </c>
      <c r="H4" s="43" t="s">
        <v>111</v>
      </c>
      <c r="I4" s="43" t="s">
        <v>173</v>
      </c>
    </row>
    <row r="5" spans="1:9" ht="12">
      <c r="A5" s="65">
        <v>2001</v>
      </c>
      <c r="B5" s="35">
        <v>114.52988600000002</v>
      </c>
      <c r="C5" s="45">
        <v>0</v>
      </c>
      <c r="D5" s="35">
        <v>0.13390000000000002</v>
      </c>
      <c r="E5" s="45">
        <v>0</v>
      </c>
      <c r="F5" s="45">
        <v>0</v>
      </c>
      <c r="G5" s="35">
        <v>4.156328</v>
      </c>
      <c r="H5" s="35">
        <v>14.212106</v>
      </c>
      <c r="I5" s="35">
        <f>SUM(B5:H5)</f>
        <v>133.03222000000002</v>
      </c>
    </row>
    <row r="6" spans="1:9" ht="12">
      <c r="A6" s="65">
        <v>2002</v>
      </c>
      <c r="B6" s="35">
        <f>+B22</f>
        <v>129.23044000000002</v>
      </c>
      <c r="C6" s="45">
        <f aca="true" t="shared" si="0" ref="C6:H6">+C22</f>
        <v>0</v>
      </c>
      <c r="D6" s="35">
        <f t="shared" si="0"/>
        <v>0.1666</v>
      </c>
      <c r="E6" s="45">
        <f t="shared" si="0"/>
        <v>0</v>
      </c>
      <c r="F6" s="45">
        <f t="shared" si="0"/>
        <v>0</v>
      </c>
      <c r="G6" s="35">
        <f t="shared" si="0"/>
        <v>10.878316</v>
      </c>
      <c r="H6" s="35">
        <f t="shared" si="0"/>
        <v>15.690870999999998</v>
      </c>
      <c r="I6" s="35">
        <f>SUM(B6:H6)</f>
        <v>155.966227</v>
      </c>
    </row>
    <row r="7" spans="1:9" ht="12">
      <c r="A7" s="65">
        <v>2003</v>
      </c>
      <c r="B7" s="35">
        <f>+B35</f>
        <v>150.1927</v>
      </c>
      <c r="C7" s="45">
        <f aca="true" t="shared" si="1" ref="C7:H7">+C35</f>
        <v>0</v>
      </c>
      <c r="D7" s="35">
        <f t="shared" si="1"/>
        <v>0.0842</v>
      </c>
      <c r="E7" s="45">
        <f t="shared" si="1"/>
        <v>0</v>
      </c>
      <c r="F7" s="45">
        <f t="shared" si="1"/>
        <v>0</v>
      </c>
      <c r="G7" s="35">
        <f t="shared" si="1"/>
        <v>8.4752</v>
      </c>
      <c r="H7" s="35">
        <f t="shared" si="1"/>
        <v>34.184599999999996</v>
      </c>
      <c r="I7" s="35">
        <f>SUM(B7:H7)</f>
        <v>192.9367</v>
      </c>
    </row>
    <row r="8" spans="1:9" ht="12">
      <c r="A8" s="65">
        <v>2004</v>
      </c>
      <c r="B8" s="35">
        <f>+B48</f>
        <v>174.1455</v>
      </c>
      <c r="C8" s="45">
        <f aca="true" t="shared" si="2" ref="C8:H8">+C48</f>
        <v>0</v>
      </c>
      <c r="D8" s="45">
        <f t="shared" si="2"/>
        <v>0</v>
      </c>
      <c r="E8" s="45">
        <f t="shared" si="2"/>
        <v>0</v>
      </c>
      <c r="F8" s="45">
        <f t="shared" si="2"/>
        <v>0</v>
      </c>
      <c r="G8" s="35">
        <f t="shared" si="2"/>
        <v>8.6765</v>
      </c>
      <c r="H8" s="35">
        <f t="shared" si="2"/>
        <v>53.1006</v>
      </c>
      <c r="I8" s="35">
        <f>SUM(B8:H8)</f>
        <v>235.9226</v>
      </c>
    </row>
    <row r="9" spans="1:9" ht="12">
      <c r="A9" s="65">
        <v>2005</v>
      </c>
      <c r="B9" s="35">
        <f>+B61</f>
        <v>201.298154</v>
      </c>
      <c r="C9" s="45">
        <f aca="true" t="shared" si="3" ref="C9:H9">+C61</f>
        <v>0</v>
      </c>
      <c r="D9" s="35">
        <f t="shared" si="3"/>
        <v>0.1918</v>
      </c>
      <c r="E9" s="45">
        <f t="shared" si="3"/>
        <v>0</v>
      </c>
      <c r="F9" s="45">
        <f t="shared" si="3"/>
        <v>0</v>
      </c>
      <c r="G9" s="35">
        <f t="shared" si="3"/>
        <v>5.877521</v>
      </c>
      <c r="H9" s="35">
        <f t="shared" si="3"/>
        <v>127.148754</v>
      </c>
      <c r="I9" s="35">
        <f>SUM(B9:H9)</f>
        <v>334.516229</v>
      </c>
    </row>
    <row r="10" spans="1:9" ht="12">
      <c r="A10" s="66">
        <v>2002</v>
      </c>
      <c r="B10" s="35"/>
      <c r="C10" s="45"/>
      <c r="D10" s="35"/>
      <c r="E10" s="45"/>
      <c r="F10" s="45"/>
      <c r="G10" s="35"/>
      <c r="H10" s="35"/>
      <c r="I10" s="35"/>
    </row>
    <row r="11" spans="1:9" ht="12" hidden="1">
      <c r="A11" s="52" t="s">
        <v>127</v>
      </c>
      <c r="B11" s="35">
        <v>114.52988600000002</v>
      </c>
      <c r="C11" s="45">
        <v>0</v>
      </c>
      <c r="D11" s="35">
        <v>0.13390000000000002</v>
      </c>
      <c r="E11" s="45">
        <v>0</v>
      </c>
      <c r="F11" s="45">
        <v>0</v>
      </c>
      <c r="G11" s="35">
        <v>4.156328</v>
      </c>
      <c r="H11" s="35">
        <v>14.212106</v>
      </c>
      <c r="I11" s="35">
        <f aca="true" t="shared" si="4" ref="I11:I68">SUM(B11:H11)</f>
        <v>133.03222000000002</v>
      </c>
    </row>
    <row r="12" spans="1:9" ht="12" hidden="1">
      <c r="A12" s="52" t="s">
        <v>128</v>
      </c>
      <c r="B12" s="35">
        <v>114.52988600000002</v>
      </c>
      <c r="C12" s="45">
        <v>0</v>
      </c>
      <c r="D12" s="35">
        <v>0.13390000000000002</v>
      </c>
      <c r="E12" s="45">
        <v>0</v>
      </c>
      <c r="F12" s="45">
        <v>0</v>
      </c>
      <c r="G12" s="35">
        <v>4.156328</v>
      </c>
      <c r="H12" s="35">
        <v>14.212106</v>
      </c>
      <c r="I12" s="35">
        <f t="shared" si="4"/>
        <v>133.03222000000002</v>
      </c>
    </row>
    <row r="13" spans="1:9" ht="12" hidden="1">
      <c r="A13" s="52" t="s">
        <v>129</v>
      </c>
      <c r="B13" s="35">
        <v>114.52988600000002</v>
      </c>
      <c r="C13" s="45">
        <v>0</v>
      </c>
      <c r="D13" s="35">
        <v>0.13390000000000002</v>
      </c>
      <c r="E13" s="45">
        <v>0</v>
      </c>
      <c r="F13" s="45">
        <v>0</v>
      </c>
      <c r="G13" s="35">
        <v>4.156328</v>
      </c>
      <c r="H13" s="35">
        <v>14.212106</v>
      </c>
      <c r="I13" s="35">
        <f t="shared" si="4"/>
        <v>133.03222000000002</v>
      </c>
    </row>
    <row r="14" spans="1:9" ht="12" hidden="1">
      <c r="A14" s="52" t="s">
        <v>130</v>
      </c>
      <c r="B14" s="35">
        <v>114.52988600000002</v>
      </c>
      <c r="C14" s="45">
        <v>0</v>
      </c>
      <c r="D14" s="35">
        <v>0.13390000000000002</v>
      </c>
      <c r="E14" s="45">
        <v>0</v>
      </c>
      <c r="F14" s="45">
        <v>0</v>
      </c>
      <c r="G14" s="35">
        <v>4.156328</v>
      </c>
      <c r="H14" s="35">
        <v>14.212106</v>
      </c>
      <c r="I14" s="35">
        <f t="shared" si="4"/>
        <v>133.03222000000002</v>
      </c>
    </row>
    <row r="15" spans="1:9" ht="12" hidden="1">
      <c r="A15" s="52" t="s">
        <v>131</v>
      </c>
      <c r="B15" s="35">
        <v>114.52988600000002</v>
      </c>
      <c r="C15" s="45">
        <v>0</v>
      </c>
      <c r="D15" s="35">
        <v>0.13390000000000002</v>
      </c>
      <c r="E15" s="45">
        <v>0</v>
      </c>
      <c r="F15" s="45">
        <v>0</v>
      </c>
      <c r="G15" s="35">
        <v>4.156328</v>
      </c>
      <c r="H15" s="35">
        <v>14.212106</v>
      </c>
      <c r="I15" s="35">
        <f t="shared" si="4"/>
        <v>133.03222000000002</v>
      </c>
    </row>
    <row r="16" spans="1:9" ht="12">
      <c r="A16" s="52" t="s">
        <v>132</v>
      </c>
      <c r="B16" s="35">
        <v>118.51495999999999</v>
      </c>
      <c r="C16" s="45">
        <v>0</v>
      </c>
      <c r="D16" s="35">
        <v>1.0379</v>
      </c>
      <c r="E16" s="45">
        <v>0</v>
      </c>
      <c r="F16" s="45">
        <v>0</v>
      </c>
      <c r="G16" s="35">
        <v>8.802771</v>
      </c>
      <c r="H16" s="35">
        <v>15.776380999999999</v>
      </c>
      <c r="I16" s="35">
        <f t="shared" si="4"/>
        <v>144.13201199999997</v>
      </c>
    </row>
    <row r="17" spans="1:9" ht="12" hidden="1">
      <c r="A17" s="52" t="s">
        <v>133</v>
      </c>
      <c r="B17" s="35">
        <v>118.51495999999999</v>
      </c>
      <c r="C17" s="45">
        <v>0</v>
      </c>
      <c r="D17" s="35">
        <v>1.0379</v>
      </c>
      <c r="E17" s="45">
        <v>0</v>
      </c>
      <c r="F17" s="45">
        <v>0</v>
      </c>
      <c r="G17" s="35">
        <v>8.802771</v>
      </c>
      <c r="H17" s="35">
        <v>15.776380999999999</v>
      </c>
      <c r="I17" s="35">
        <f t="shared" si="4"/>
        <v>144.13201199999997</v>
      </c>
    </row>
    <row r="18" spans="1:9" ht="12" hidden="1">
      <c r="A18" s="52" t="s">
        <v>134</v>
      </c>
      <c r="B18" s="35">
        <v>118.51495999999999</v>
      </c>
      <c r="C18" s="45">
        <v>0</v>
      </c>
      <c r="D18" s="35">
        <v>1.0379</v>
      </c>
      <c r="E18" s="45">
        <v>0</v>
      </c>
      <c r="F18" s="45">
        <v>0</v>
      </c>
      <c r="G18" s="35">
        <v>8.802771</v>
      </c>
      <c r="H18" s="35">
        <v>15.776380999999999</v>
      </c>
      <c r="I18" s="35">
        <f t="shared" si="4"/>
        <v>144.13201199999997</v>
      </c>
    </row>
    <row r="19" spans="1:9" ht="12" hidden="1">
      <c r="A19" s="52" t="s">
        <v>135</v>
      </c>
      <c r="B19" s="35">
        <v>118.51495999999999</v>
      </c>
      <c r="C19" s="45">
        <v>0</v>
      </c>
      <c r="D19" s="35">
        <v>1.0379</v>
      </c>
      <c r="E19" s="45">
        <v>0</v>
      </c>
      <c r="F19" s="45">
        <v>0</v>
      </c>
      <c r="G19" s="35">
        <v>8.802771</v>
      </c>
      <c r="H19" s="35">
        <v>15.776380999999999</v>
      </c>
      <c r="I19" s="35">
        <f t="shared" si="4"/>
        <v>144.13201199999997</v>
      </c>
    </row>
    <row r="20" spans="1:9" ht="12" hidden="1">
      <c r="A20" s="52" t="s">
        <v>136</v>
      </c>
      <c r="B20" s="35">
        <v>118.51495999999999</v>
      </c>
      <c r="C20" s="45">
        <v>0</v>
      </c>
      <c r="D20" s="35">
        <v>1.0379</v>
      </c>
      <c r="E20" s="45">
        <v>0</v>
      </c>
      <c r="F20" s="45">
        <v>0</v>
      </c>
      <c r="G20" s="35">
        <v>8.802771</v>
      </c>
      <c r="H20" s="35">
        <v>15.776380999999999</v>
      </c>
      <c r="I20" s="35">
        <f t="shared" si="4"/>
        <v>144.13201199999997</v>
      </c>
    </row>
    <row r="21" spans="1:9" ht="12" hidden="1">
      <c r="A21" s="52" t="s">
        <v>137</v>
      </c>
      <c r="B21" s="35">
        <v>118.51495999999999</v>
      </c>
      <c r="C21" s="45">
        <v>0</v>
      </c>
      <c r="D21" s="35">
        <v>1.0379</v>
      </c>
      <c r="E21" s="45">
        <v>0</v>
      </c>
      <c r="F21" s="45">
        <v>0</v>
      </c>
      <c r="G21" s="35">
        <v>8.802771</v>
      </c>
      <c r="H21" s="35">
        <v>15.776380999999999</v>
      </c>
      <c r="I21" s="35">
        <f t="shared" si="4"/>
        <v>144.13201199999997</v>
      </c>
    </row>
    <row r="22" spans="1:9" ht="12">
      <c r="A22" s="52" t="s">
        <v>138</v>
      </c>
      <c r="B22" s="35">
        <v>129.23044000000002</v>
      </c>
      <c r="C22" s="45">
        <v>0</v>
      </c>
      <c r="D22" s="35">
        <v>0.1666</v>
      </c>
      <c r="E22" s="45">
        <v>0</v>
      </c>
      <c r="F22" s="45">
        <v>0</v>
      </c>
      <c r="G22" s="35">
        <v>10.878316</v>
      </c>
      <c r="H22" s="35">
        <v>15.690870999999998</v>
      </c>
      <c r="I22" s="35">
        <f t="shared" si="4"/>
        <v>155.966227</v>
      </c>
    </row>
    <row r="23" spans="1:9" ht="12">
      <c r="A23" s="66">
        <v>2003</v>
      </c>
      <c r="B23" s="35"/>
      <c r="C23" s="45"/>
      <c r="D23" s="35"/>
      <c r="E23" s="45"/>
      <c r="F23" s="45"/>
      <c r="G23" s="35"/>
      <c r="H23" s="35"/>
      <c r="I23" s="35"/>
    </row>
    <row r="24" spans="1:9" ht="12" hidden="1">
      <c r="A24" s="52" t="s">
        <v>127</v>
      </c>
      <c r="B24" s="35">
        <v>129.23044000000002</v>
      </c>
      <c r="C24" s="45">
        <v>0</v>
      </c>
      <c r="D24" s="35">
        <v>0.1666</v>
      </c>
      <c r="E24" s="45">
        <v>0</v>
      </c>
      <c r="F24" s="45">
        <v>0</v>
      </c>
      <c r="G24" s="35">
        <v>10.878316</v>
      </c>
      <c r="H24" s="35">
        <v>15.690870999999998</v>
      </c>
      <c r="I24" s="35">
        <f t="shared" si="4"/>
        <v>155.966227</v>
      </c>
    </row>
    <row r="25" spans="1:9" ht="12" hidden="1">
      <c r="A25" s="52" t="s">
        <v>128</v>
      </c>
      <c r="B25" s="35">
        <v>129.23044000000002</v>
      </c>
      <c r="C25" s="45">
        <v>0</v>
      </c>
      <c r="D25" s="35">
        <v>0.1666</v>
      </c>
      <c r="E25" s="45">
        <v>0</v>
      </c>
      <c r="F25" s="45">
        <v>0</v>
      </c>
      <c r="G25" s="35">
        <v>10.878316</v>
      </c>
      <c r="H25" s="35">
        <v>15.690870999999998</v>
      </c>
      <c r="I25" s="35">
        <f t="shared" si="4"/>
        <v>155.966227</v>
      </c>
    </row>
    <row r="26" spans="1:9" ht="12">
      <c r="A26" s="52" t="s">
        <v>129</v>
      </c>
      <c r="B26" s="35">
        <v>129.793461</v>
      </c>
      <c r="C26" s="45">
        <v>0</v>
      </c>
      <c r="D26" s="35">
        <v>0.128</v>
      </c>
      <c r="E26" s="45">
        <v>0</v>
      </c>
      <c r="F26" s="45">
        <v>0</v>
      </c>
      <c r="G26" s="35">
        <v>8.757689000000001</v>
      </c>
      <c r="H26" s="35">
        <v>20.23944</v>
      </c>
      <c r="I26" s="35">
        <f t="shared" si="4"/>
        <v>158.91859</v>
      </c>
    </row>
    <row r="27" spans="1:9" ht="12" hidden="1">
      <c r="A27" s="52" t="s">
        <v>130</v>
      </c>
      <c r="B27" s="35">
        <v>129.793461</v>
      </c>
      <c r="C27" s="45">
        <v>0</v>
      </c>
      <c r="D27" s="35">
        <v>0.128</v>
      </c>
      <c r="E27" s="45">
        <v>0</v>
      </c>
      <c r="F27" s="45">
        <v>0</v>
      </c>
      <c r="G27" s="35">
        <v>8.757689000000001</v>
      </c>
      <c r="H27" s="35">
        <v>20.23944</v>
      </c>
      <c r="I27" s="35">
        <f t="shared" si="4"/>
        <v>158.91859</v>
      </c>
    </row>
    <row r="28" spans="1:9" ht="12" hidden="1">
      <c r="A28" s="52" t="s">
        <v>131</v>
      </c>
      <c r="B28" s="35">
        <v>129.793461</v>
      </c>
      <c r="C28" s="45">
        <v>0</v>
      </c>
      <c r="D28" s="35">
        <v>0.128</v>
      </c>
      <c r="E28" s="45">
        <v>0</v>
      </c>
      <c r="F28" s="45">
        <v>0</v>
      </c>
      <c r="G28" s="35">
        <v>8.757689000000001</v>
      </c>
      <c r="H28" s="35">
        <v>20.23944</v>
      </c>
      <c r="I28" s="35">
        <f t="shared" si="4"/>
        <v>158.91859</v>
      </c>
    </row>
    <row r="29" spans="1:9" ht="12">
      <c r="A29" s="52" t="s">
        <v>132</v>
      </c>
      <c r="B29" s="35">
        <v>133.8128</v>
      </c>
      <c r="C29" s="45">
        <v>0</v>
      </c>
      <c r="D29" s="35">
        <v>0.08259999999999999</v>
      </c>
      <c r="E29" s="45">
        <v>0</v>
      </c>
      <c r="F29" s="45">
        <v>0</v>
      </c>
      <c r="G29" s="35">
        <v>8.5103</v>
      </c>
      <c r="H29" s="35">
        <v>21.1496</v>
      </c>
      <c r="I29" s="35">
        <f t="shared" si="4"/>
        <v>163.55530000000002</v>
      </c>
    </row>
    <row r="30" spans="1:9" ht="12" hidden="1">
      <c r="A30" s="52" t="s">
        <v>133</v>
      </c>
      <c r="B30" s="35">
        <v>133.8128</v>
      </c>
      <c r="C30" s="45">
        <v>0</v>
      </c>
      <c r="D30" s="35">
        <v>0.08259999999999999</v>
      </c>
      <c r="E30" s="45">
        <v>0</v>
      </c>
      <c r="F30" s="45">
        <v>0</v>
      </c>
      <c r="G30" s="35">
        <v>8.5103</v>
      </c>
      <c r="H30" s="35">
        <v>21.1496</v>
      </c>
      <c r="I30" s="35">
        <f t="shared" si="4"/>
        <v>163.55530000000002</v>
      </c>
    </row>
    <row r="31" spans="1:9" ht="12" hidden="1">
      <c r="A31" s="52" t="s">
        <v>134</v>
      </c>
      <c r="B31" s="35">
        <v>133.8128</v>
      </c>
      <c r="C31" s="45">
        <v>0</v>
      </c>
      <c r="D31" s="35">
        <v>0.08259999999999999</v>
      </c>
      <c r="E31" s="45">
        <v>0</v>
      </c>
      <c r="F31" s="45">
        <v>0</v>
      </c>
      <c r="G31" s="35">
        <v>8.5103</v>
      </c>
      <c r="H31" s="35">
        <v>21.1496</v>
      </c>
      <c r="I31" s="35">
        <f t="shared" si="4"/>
        <v>163.55530000000002</v>
      </c>
    </row>
    <row r="32" spans="1:9" ht="12">
      <c r="A32" s="52" t="s">
        <v>135</v>
      </c>
      <c r="B32" s="35">
        <v>137.3315</v>
      </c>
      <c r="C32" s="45">
        <v>0</v>
      </c>
      <c r="D32" s="35">
        <v>0.579</v>
      </c>
      <c r="E32" s="45">
        <v>0</v>
      </c>
      <c r="F32" s="45">
        <v>0</v>
      </c>
      <c r="G32" s="35">
        <v>7.604699999999999</v>
      </c>
      <c r="H32" s="35">
        <v>22.499499999999998</v>
      </c>
      <c r="I32" s="35">
        <f t="shared" si="4"/>
        <v>168.0147</v>
      </c>
    </row>
    <row r="33" spans="1:9" ht="12" hidden="1">
      <c r="A33" s="52" t="s">
        <v>136</v>
      </c>
      <c r="B33" s="35">
        <v>137.3315</v>
      </c>
      <c r="C33" s="45">
        <v>0</v>
      </c>
      <c r="D33" s="35">
        <v>0.579</v>
      </c>
      <c r="E33" s="45">
        <v>0</v>
      </c>
      <c r="F33" s="45">
        <v>0</v>
      </c>
      <c r="G33" s="35">
        <v>7.604699999999999</v>
      </c>
      <c r="H33" s="35">
        <v>22.499499999999998</v>
      </c>
      <c r="I33" s="35">
        <f t="shared" si="4"/>
        <v>168.0147</v>
      </c>
    </row>
    <row r="34" spans="1:9" ht="12" hidden="1">
      <c r="A34" s="52" t="s">
        <v>137</v>
      </c>
      <c r="B34" s="35">
        <v>137.3315</v>
      </c>
      <c r="C34" s="45">
        <v>0</v>
      </c>
      <c r="D34" s="35">
        <v>0.579</v>
      </c>
      <c r="E34" s="45">
        <v>0</v>
      </c>
      <c r="F34" s="45">
        <v>0</v>
      </c>
      <c r="G34" s="35">
        <v>7.604699999999999</v>
      </c>
      <c r="H34" s="35">
        <v>22.499499999999998</v>
      </c>
      <c r="I34" s="35">
        <f t="shared" si="4"/>
        <v>168.0147</v>
      </c>
    </row>
    <row r="35" spans="1:9" ht="12">
      <c r="A35" s="52" t="s">
        <v>138</v>
      </c>
      <c r="B35" s="35">
        <v>150.1927</v>
      </c>
      <c r="C35" s="45">
        <v>0</v>
      </c>
      <c r="D35" s="35">
        <v>0.0842</v>
      </c>
      <c r="E35" s="45">
        <v>0</v>
      </c>
      <c r="F35" s="45">
        <v>0</v>
      </c>
      <c r="G35" s="35">
        <v>8.4752</v>
      </c>
      <c r="H35" s="35">
        <v>34.184599999999996</v>
      </c>
      <c r="I35" s="35">
        <f t="shared" si="4"/>
        <v>192.9367</v>
      </c>
    </row>
    <row r="36" spans="1:9" ht="12">
      <c r="A36" s="66">
        <v>2004</v>
      </c>
      <c r="B36" s="35"/>
      <c r="C36" s="45"/>
      <c r="D36" s="35"/>
      <c r="E36" s="45"/>
      <c r="F36" s="45"/>
      <c r="G36" s="35"/>
      <c r="H36" s="35"/>
      <c r="I36" s="35"/>
    </row>
    <row r="37" spans="1:9" ht="12" hidden="1">
      <c r="A37" s="52" t="s">
        <v>127</v>
      </c>
      <c r="B37" s="35">
        <v>150.1927</v>
      </c>
      <c r="C37" s="45">
        <v>0</v>
      </c>
      <c r="D37" s="35">
        <v>0.0842</v>
      </c>
      <c r="E37" s="45">
        <v>0</v>
      </c>
      <c r="F37" s="45">
        <v>0</v>
      </c>
      <c r="G37" s="35">
        <v>8.4752</v>
      </c>
      <c r="H37" s="35">
        <v>34.184599999999996</v>
      </c>
      <c r="I37" s="35">
        <f t="shared" si="4"/>
        <v>192.9367</v>
      </c>
    </row>
    <row r="38" spans="1:9" ht="12" hidden="1">
      <c r="A38" s="52" t="s">
        <v>128</v>
      </c>
      <c r="B38" s="35">
        <v>150.1927</v>
      </c>
      <c r="C38" s="45">
        <v>0</v>
      </c>
      <c r="D38" s="35">
        <v>0.0842</v>
      </c>
      <c r="E38" s="45">
        <v>0</v>
      </c>
      <c r="F38" s="45">
        <v>0</v>
      </c>
      <c r="G38" s="35">
        <v>8.4752</v>
      </c>
      <c r="H38" s="35">
        <v>34.184599999999996</v>
      </c>
      <c r="I38" s="35">
        <f t="shared" si="4"/>
        <v>192.9367</v>
      </c>
    </row>
    <row r="39" spans="1:9" ht="12">
      <c r="A39" s="52" t="s">
        <v>129</v>
      </c>
      <c r="B39" s="35">
        <v>154.5027</v>
      </c>
      <c r="C39" s="45">
        <v>0</v>
      </c>
      <c r="D39" s="35">
        <v>0.0842</v>
      </c>
      <c r="E39" s="45">
        <v>0</v>
      </c>
      <c r="F39" s="45">
        <v>0</v>
      </c>
      <c r="G39" s="35">
        <v>9.8632</v>
      </c>
      <c r="H39" s="35">
        <v>35.2983</v>
      </c>
      <c r="I39" s="35">
        <f t="shared" si="4"/>
        <v>199.7484</v>
      </c>
    </row>
    <row r="40" spans="1:9" ht="12" hidden="1">
      <c r="A40" s="52" t="s">
        <v>130</v>
      </c>
      <c r="B40" s="35">
        <v>154.5027</v>
      </c>
      <c r="C40" s="45">
        <v>0</v>
      </c>
      <c r="D40" s="35">
        <v>0.0842</v>
      </c>
      <c r="E40" s="45">
        <v>0</v>
      </c>
      <c r="F40" s="45">
        <v>0</v>
      </c>
      <c r="G40" s="35">
        <v>9.8632</v>
      </c>
      <c r="H40" s="35">
        <v>35.2983</v>
      </c>
      <c r="I40" s="35">
        <f t="shared" si="4"/>
        <v>199.7484</v>
      </c>
    </row>
    <row r="41" spans="1:9" ht="12" hidden="1">
      <c r="A41" s="52" t="s">
        <v>131</v>
      </c>
      <c r="B41" s="35">
        <v>154.5027</v>
      </c>
      <c r="C41" s="45">
        <v>0</v>
      </c>
      <c r="D41" s="35">
        <v>0.0842</v>
      </c>
      <c r="E41" s="45">
        <v>0</v>
      </c>
      <c r="F41" s="45">
        <v>0</v>
      </c>
      <c r="G41" s="35">
        <v>9.8632</v>
      </c>
      <c r="H41" s="35">
        <v>35.2983</v>
      </c>
      <c r="I41" s="35">
        <f t="shared" si="4"/>
        <v>199.7484</v>
      </c>
    </row>
    <row r="42" spans="1:9" ht="12">
      <c r="A42" s="52" t="s">
        <v>132</v>
      </c>
      <c r="B42" s="35">
        <v>159.6005</v>
      </c>
      <c r="C42" s="45">
        <v>0</v>
      </c>
      <c r="D42" s="35">
        <v>0.0842</v>
      </c>
      <c r="E42" s="45">
        <v>0</v>
      </c>
      <c r="F42" s="45">
        <v>0</v>
      </c>
      <c r="G42" s="35">
        <v>9.375399999999999</v>
      </c>
      <c r="H42" s="35">
        <v>36.3449</v>
      </c>
      <c r="I42" s="35">
        <f t="shared" si="4"/>
        <v>205.40500000000003</v>
      </c>
    </row>
    <row r="43" spans="1:9" ht="12" hidden="1">
      <c r="A43" s="52" t="s">
        <v>133</v>
      </c>
      <c r="B43" s="35">
        <v>159.6005</v>
      </c>
      <c r="C43" s="45">
        <v>0</v>
      </c>
      <c r="D43" s="35">
        <v>0.0842</v>
      </c>
      <c r="E43" s="45">
        <v>0</v>
      </c>
      <c r="F43" s="45">
        <v>0</v>
      </c>
      <c r="G43" s="35">
        <v>9.375399999999999</v>
      </c>
      <c r="H43" s="35">
        <v>36.3449</v>
      </c>
      <c r="I43" s="35">
        <f t="shared" si="4"/>
        <v>205.40500000000003</v>
      </c>
    </row>
    <row r="44" spans="1:9" ht="12" hidden="1">
      <c r="A44" s="52" t="s">
        <v>134</v>
      </c>
      <c r="B44" s="35">
        <v>159.6005</v>
      </c>
      <c r="C44" s="45">
        <v>0</v>
      </c>
      <c r="D44" s="35">
        <v>0.0842</v>
      </c>
      <c r="E44" s="45">
        <v>0</v>
      </c>
      <c r="F44" s="45">
        <v>0</v>
      </c>
      <c r="G44" s="35">
        <v>9.375399999999999</v>
      </c>
      <c r="H44" s="35">
        <v>36.3449</v>
      </c>
      <c r="I44" s="35">
        <f t="shared" si="4"/>
        <v>205.40500000000003</v>
      </c>
    </row>
    <row r="45" spans="1:9" ht="12">
      <c r="A45" s="52" t="s">
        <v>135</v>
      </c>
      <c r="B45" s="35">
        <v>164.81350000000003</v>
      </c>
      <c r="C45" s="45">
        <v>0</v>
      </c>
      <c r="D45" s="45">
        <v>0</v>
      </c>
      <c r="E45" s="45">
        <v>0</v>
      </c>
      <c r="F45" s="45">
        <v>0</v>
      </c>
      <c r="G45" s="35">
        <v>11.1752</v>
      </c>
      <c r="H45" s="35">
        <v>37.0928</v>
      </c>
      <c r="I45" s="35">
        <f t="shared" si="4"/>
        <v>213.0815</v>
      </c>
    </row>
    <row r="46" spans="1:9" ht="12" hidden="1">
      <c r="A46" s="52" t="s">
        <v>136</v>
      </c>
      <c r="B46" s="35">
        <v>164.81350000000003</v>
      </c>
      <c r="C46" s="45">
        <v>0</v>
      </c>
      <c r="D46" s="45">
        <v>0</v>
      </c>
      <c r="E46" s="45">
        <v>0</v>
      </c>
      <c r="F46" s="45">
        <v>0</v>
      </c>
      <c r="G46" s="35">
        <v>11.1752</v>
      </c>
      <c r="H46" s="35">
        <v>37.0928</v>
      </c>
      <c r="I46" s="35">
        <f t="shared" si="4"/>
        <v>213.0815</v>
      </c>
    </row>
    <row r="47" spans="1:9" ht="12" hidden="1">
      <c r="A47" s="52" t="s">
        <v>137</v>
      </c>
      <c r="B47" s="35">
        <v>164.81350000000003</v>
      </c>
      <c r="C47" s="45">
        <v>0</v>
      </c>
      <c r="D47" s="45">
        <v>0</v>
      </c>
      <c r="E47" s="45">
        <v>0</v>
      </c>
      <c r="F47" s="45">
        <v>0</v>
      </c>
      <c r="G47" s="35">
        <v>11.1752</v>
      </c>
      <c r="H47" s="35">
        <v>37.0928</v>
      </c>
      <c r="I47" s="35">
        <f t="shared" si="4"/>
        <v>213.0815</v>
      </c>
    </row>
    <row r="48" spans="1:9" ht="12">
      <c r="A48" s="52" t="s">
        <v>138</v>
      </c>
      <c r="B48" s="35">
        <v>174.1455</v>
      </c>
      <c r="C48" s="45">
        <v>0</v>
      </c>
      <c r="D48" s="45">
        <v>0</v>
      </c>
      <c r="E48" s="45">
        <v>0</v>
      </c>
      <c r="F48" s="45">
        <v>0</v>
      </c>
      <c r="G48" s="35">
        <v>8.6765</v>
      </c>
      <c r="H48" s="35">
        <v>53.1006</v>
      </c>
      <c r="I48" s="35">
        <f t="shared" si="4"/>
        <v>235.9226</v>
      </c>
    </row>
    <row r="49" spans="1:9" ht="12">
      <c r="A49" s="66">
        <v>2005</v>
      </c>
      <c r="B49" s="35"/>
      <c r="C49" s="45"/>
      <c r="D49" s="45"/>
      <c r="E49" s="45"/>
      <c r="F49" s="45"/>
      <c r="G49" s="35"/>
      <c r="H49" s="35"/>
      <c r="I49" s="35"/>
    </row>
    <row r="50" spans="1:9" ht="12" hidden="1">
      <c r="A50" s="52" t="s">
        <v>127</v>
      </c>
      <c r="B50" s="35">
        <v>174.1455</v>
      </c>
      <c r="C50" s="45">
        <v>0</v>
      </c>
      <c r="D50" s="45">
        <v>0</v>
      </c>
      <c r="E50" s="45">
        <v>0</v>
      </c>
      <c r="F50" s="45">
        <v>0</v>
      </c>
      <c r="G50" s="35">
        <v>8.6765</v>
      </c>
      <c r="H50" s="35">
        <v>53.1006</v>
      </c>
      <c r="I50" s="35">
        <f t="shared" si="4"/>
        <v>235.9226</v>
      </c>
    </row>
    <row r="51" spans="1:9" ht="12" hidden="1">
      <c r="A51" s="52" t="s">
        <v>128</v>
      </c>
      <c r="B51" s="35">
        <v>174.1455</v>
      </c>
      <c r="C51" s="45">
        <v>0</v>
      </c>
      <c r="D51" s="45">
        <v>0</v>
      </c>
      <c r="E51" s="45">
        <v>0</v>
      </c>
      <c r="F51" s="45">
        <v>0</v>
      </c>
      <c r="G51" s="35">
        <v>8.6765</v>
      </c>
      <c r="H51" s="35">
        <v>53.1006</v>
      </c>
      <c r="I51" s="35">
        <f t="shared" si="4"/>
        <v>235.9226</v>
      </c>
    </row>
    <row r="52" spans="1:9" ht="12">
      <c r="A52" s="52" t="s">
        <v>129</v>
      </c>
      <c r="B52" s="35">
        <v>167.6864</v>
      </c>
      <c r="C52" s="45">
        <v>0</v>
      </c>
      <c r="D52" s="45">
        <v>0</v>
      </c>
      <c r="E52" s="45">
        <v>0</v>
      </c>
      <c r="F52" s="45">
        <v>0</v>
      </c>
      <c r="G52" s="35">
        <v>7.5627</v>
      </c>
      <c r="H52" s="35">
        <v>55.9193</v>
      </c>
      <c r="I52" s="35">
        <f t="shared" si="4"/>
        <v>231.1684</v>
      </c>
    </row>
    <row r="53" spans="1:9" ht="12" hidden="1">
      <c r="A53" s="52" t="s">
        <v>130</v>
      </c>
      <c r="B53" s="35">
        <v>167.6864</v>
      </c>
      <c r="C53" s="45">
        <v>0</v>
      </c>
      <c r="D53" s="45">
        <v>0</v>
      </c>
      <c r="E53" s="45">
        <v>0</v>
      </c>
      <c r="F53" s="45">
        <v>0</v>
      </c>
      <c r="G53" s="35">
        <v>7.5627</v>
      </c>
      <c r="H53" s="35">
        <v>55.9193</v>
      </c>
      <c r="I53" s="35">
        <f t="shared" si="4"/>
        <v>231.1684</v>
      </c>
    </row>
    <row r="54" spans="1:9" ht="12" hidden="1">
      <c r="A54" s="52" t="s">
        <v>131</v>
      </c>
      <c r="B54" s="35">
        <v>167.6864</v>
      </c>
      <c r="C54" s="45">
        <v>0</v>
      </c>
      <c r="D54" s="45">
        <v>0</v>
      </c>
      <c r="E54" s="45">
        <v>0</v>
      </c>
      <c r="F54" s="45">
        <v>0</v>
      </c>
      <c r="G54" s="35">
        <v>7.5627</v>
      </c>
      <c r="H54" s="35">
        <v>55.9193</v>
      </c>
      <c r="I54" s="35">
        <f t="shared" si="4"/>
        <v>231.1684</v>
      </c>
    </row>
    <row r="55" spans="1:9" ht="12">
      <c r="A55" s="52" t="s">
        <v>132</v>
      </c>
      <c r="B55" s="35">
        <v>175.0331</v>
      </c>
      <c r="C55" s="45">
        <v>0</v>
      </c>
      <c r="D55" s="45">
        <v>0</v>
      </c>
      <c r="E55" s="45">
        <v>0</v>
      </c>
      <c r="F55" s="45">
        <v>0</v>
      </c>
      <c r="G55" s="35">
        <v>6.23418</v>
      </c>
      <c r="H55" s="35">
        <v>111.66029999999999</v>
      </c>
      <c r="I55" s="35">
        <f t="shared" si="4"/>
        <v>292.92758</v>
      </c>
    </row>
    <row r="56" spans="1:9" ht="12" hidden="1">
      <c r="A56" s="52" t="s">
        <v>133</v>
      </c>
      <c r="B56" s="35">
        <v>175.0331</v>
      </c>
      <c r="C56" s="45">
        <v>0</v>
      </c>
      <c r="D56" s="45">
        <v>0</v>
      </c>
      <c r="E56" s="45">
        <v>0</v>
      </c>
      <c r="F56" s="45">
        <v>0</v>
      </c>
      <c r="G56" s="35">
        <v>6.23418</v>
      </c>
      <c r="H56" s="35">
        <v>111.66029999999999</v>
      </c>
      <c r="I56" s="35">
        <f t="shared" si="4"/>
        <v>292.92758</v>
      </c>
    </row>
    <row r="57" spans="1:9" ht="12" hidden="1">
      <c r="A57" s="52" t="s">
        <v>134</v>
      </c>
      <c r="B57" s="35">
        <v>175.0331</v>
      </c>
      <c r="C57" s="45">
        <v>0</v>
      </c>
      <c r="D57" s="45">
        <v>0</v>
      </c>
      <c r="E57" s="45">
        <v>0</v>
      </c>
      <c r="F57" s="45">
        <v>0</v>
      </c>
      <c r="G57" s="35">
        <v>6.23418</v>
      </c>
      <c r="H57" s="35">
        <v>111.66029999999999</v>
      </c>
      <c r="I57" s="35">
        <f t="shared" si="4"/>
        <v>292.92758</v>
      </c>
    </row>
    <row r="58" spans="1:9" ht="12">
      <c r="A58" s="52" t="s">
        <v>135</v>
      </c>
      <c r="B58" s="35">
        <v>193.6688</v>
      </c>
      <c r="C58" s="45">
        <v>0</v>
      </c>
      <c r="D58" s="45">
        <v>0</v>
      </c>
      <c r="E58" s="45">
        <v>0</v>
      </c>
      <c r="F58" s="45">
        <v>0</v>
      </c>
      <c r="G58" s="35">
        <v>5.8829</v>
      </c>
      <c r="H58" s="35">
        <v>116.1644</v>
      </c>
      <c r="I58" s="35">
        <f t="shared" si="4"/>
        <v>315.7161</v>
      </c>
    </row>
    <row r="59" spans="1:9" ht="12" hidden="1">
      <c r="A59" s="52" t="s">
        <v>136</v>
      </c>
      <c r="B59" s="35">
        <v>193.6688</v>
      </c>
      <c r="C59" s="45">
        <v>0</v>
      </c>
      <c r="D59" s="45">
        <v>0</v>
      </c>
      <c r="E59" s="45">
        <v>0</v>
      </c>
      <c r="F59" s="45">
        <v>0</v>
      </c>
      <c r="G59" s="35">
        <v>5.8829</v>
      </c>
      <c r="H59" s="35">
        <v>116.1644</v>
      </c>
      <c r="I59" s="35">
        <f t="shared" si="4"/>
        <v>315.7161</v>
      </c>
    </row>
    <row r="60" spans="1:9" ht="12" hidden="1">
      <c r="A60" s="52" t="s">
        <v>137</v>
      </c>
      <c r="B60" s="35">
        <v>193.6688</v>
      </c>
      <c r="C60" s="45">
        <v>0</v>
      </c>
      <c r="D60" s="45">
        <v>0</v>
      </c>
      <c r="E60" s="45">
        <v>0</v>
      </c>
      <c r="F60" s="45">
        <v>0</v>
      </c>
      <c r="G60" s="35">
        <v>5.8829</v>
      </c>
      <c r="H60" s="35">
        <v>116.1644</v>
      </c>
      <c r="I60" s="35">
        <f t="shared" si="4"/>
        <v>315.7161</v>
      </c>
    </row>
    <row r="61" spans="1:9" ht="12">
      <c r="A61" s="52" t="s">
        <v>138</v>
      </c>
      <c r="B61" s="35">
        <v>201.298154</v>
      </c>
      <c r="C61" s="45">
        <v>0</v>
      </c>
      <c r="D61" s="35">
        <v>0.1918</v>
      </c>
      <c r="E61" s="45">
        <v>0</v>
      </c>
      <c r="F61" s="45">
        <v>0</v>
      </c>
      <c r="G61" s="35">
        <v>5.877521</v>
      </c>
      <c r="H61" s="35">
        <v>127.148754</v>
      </c>
      <c r="I61" s="35">
        <f t="shared" si="4"/>
        <v>334.516229</v>
      </c>
    </row>
    <row r="62" spans="1:9" ht="12">
      <c r="A62" s="66">
        <v>2006</v>
      </c>
      <c r="B62" s="35"/>
      <c r="C62" s="45"/>
      <c r="D62" s="35"/>
      <c r="E62" s="45"/>
      <c r="F62" s="45"/>
      <c r="G62" s="35"/>
      <c r="H62" s="35"/>
      <c r="I62" s="35"/>
    </row>
    <row r="63" spans="1:9" ht="12" hidden="1">
      <c r="A63" s="52" t="s">
        <v>127</v>
      </c>
      <c r="B63" s="35">
        <v>201.298154</v>
      </c>
      <c r="C63" s="45">
        <v>0</v>
      </c>
      <c r="D63" s="35">
        <v>0.1918</v>
      </c>
      <c r="E63" s="45">
        <v>0</v>
      </c>
      <c r="F63" s="45">
        <v>0</v>
      </c>
      <c r="G63" s="35">
        <v>5.877521</v>
      </c>
      <c r="H63" s="35">
        <v>127.148754</v>
      </c>
      <c r="I63" s="35">
        <f t="shared" si="4"/>
        <v>334.516229</v>
      </c>
    </row>
    <row r="64" spans="1:9" ht="12" hidden="1">
      <c r="A64" s="52" t="s">
        <v>128</v>
      </c>
      <c r="B64" s="35">
        <v>201.298154</v>
      </c>
      <c r="C64" s="45">
        <v>0</v>
      </c>
      <c r="D64" s="35">
        <v>0.1918</v>
      </c>
      <c r="E64" s="45">
        <v>0</v>
      </c>
      <c r="F64" s="45">
        <v>0</v>
      </c>
      <c r="G64" s="35">
        <v>5.877521</v>
      </c>
      <c r="H64" s="35">
        <v>127.148754</v>
      </c>
      <c r="I64" s="35">
        <f t="shared" si="4"/>
        <v>334.516229</v>
      </c>
    </row>
    <row r="65" spans="1:9" ht="12">
      <c r="A65" s="52" t="s">
        <v>129</v>
      </c>
      <c r="B65" s="35">
        <v>203.59677000000002</v>
      </c>
      <c r="C65" s="45">
        <v>0</v>
      </c>
      <c r="D65" s="45">
        <v>0</v>
      </c>
      <c r="E65" s="45">
        <v>0</v>
      </c>
      <c r="F65" s="45">
        <v>0</v>
      </c>
      <c r="G65" s="35">
        <v>5.620543</v>
      </c>
      <c r="H65" s="35">
        <v>127.15324700000001</v>
      </c>
      <c r="I65" s="35">
        <f t="shared" si="4"/>
        <v>336.37056</v>
      </c>
    </row>
    <row r="66" spans="1:9" ht="12" hidden="1">
      <c r="A66" s="52" t="s">
        <v>130</v>
      </c>
      <c r="B66" s="35">
        <v>203.59677000000002</v>
      </c>
      <c r="C66" s="45">
        <v>0</v>
      </c>
      <c r="D66" s="45">
        <v>0</v>
      </c>
      <c r="E66" s="45">
        <v>0</v>
      </c>
      <c r="F66" s="45">
        <v>0</v>
      </c>
      <c r="G66" s="35">
        <v>5.620543</v>
      </c>
      <c r="H66" s="35">
        <v>127.15324700000001</v>
      </c>
      <c r="I66" s="35">
        <f t="shared" si="4"/>
        <v>336.37056</v>
      </c>
    </row>
    <row r="67" spans="1:9" ht="12" hidden="1">
      <c r="A67" s="52" t="s">
        <v>131</v>
      </c>
      <c r="B67" s="35">
        <v>203.59677000000002</v>
      </c>
      <c r="C67" s="45">
        <v>0</v>
      </c>
      <c r="D67" s="45">
        <v>0</v>
      </c>
      <c r="E67" s="45">
        <v>0</v>
      </c>
      <c r="F67" s="45">
        <v>0</v>
      </c>
      <c r="G67" s="35">
        <v>5.620543</v>
      </c>
      <c r="H67" s="35">
        <v>127.15324700000001</v>
      </c>
      <c r="I67" s="35">
        <f t="shared" si="4"/>
        <v>336.37056</v>
      </c>
    </row>
    <row r="68" spans="1:9" ht="12">
      <c r="A68" s="52" t="s">
        <v>200</v>
      </c>
      <c r="B68" s="35">
        <v>203.6</v>
      </c>
      <c r="C68" s="45">
        <v>0</v>
      </c>
      <c r="D68" s="45">
        <v>0</v>
      </c>
      <c r="E68" s="45">
        <v>0</v>
      </c>
      <c r="F68" s="45">
        <v>0</v>
      </c>
      <c r="G68" s="35">
        <v>5.6</v>
      </c>
      <c r="H68" s="35">
        <v>127.2</v>
      </c>
      <c r="I68" s="35">
        <f t="shared" si="4"/>
        <v>336.4</v>
      </c>
    </row>
    <row r="69" spans="1:9" ht="12">
      <c r="A69" s="38"/>
      <c r="B69" s="39"/>
      <c r="C69" s="39"/>
      <c r="D69" s="39"/>
      <c r="E69" s="39"/>
      <c r="F69" s="39"/>
      <c r="G69" s="39"/>
      <c r="H69" s="39"/>
      <c r="I69" s="39"/>
    </row>
    <row r="70" ht="12">
      <c r="A70" s="52"/>
    </row>
    <row r="71" spans="1:9" s="42" customFormat="1" ht="12">
      <c r="A71" s="136" t="s">
        <v>62</v>
      </c>
      <c r="B71" s="163"/>
      <c r="C71" s="163"/>
      <c r="D71" s="163"/>
      <c r="E71" s="163"/>
      <c r="F71" s="163"/>
      <c r="G71" s="163"/>
      <c r="H71" s="163"/>
      <c r="I71" s="163"/>
    </row>
    <row r="72" spans="1:9" s="42" customFormat="1" ht="12">
      <c r="A72" s="142" t="s">
        <v>150</v>
      </c>
      <c r="B72" s="164"/>
      <c r="C72" s="164"/>
      <c r="D72" s="164"/>
      <c r="E72" s="164"/>
      <c r="F72" s="164"/>
      <c r="G72" s="164"/>
      <c r="H72" s="164"/>
      <c r="I72" s="164"/>
    </row>
    <row r="73" spans="2:9" s="42" customFormat="1" ht="12">
      <c r="B73" s="58"/>
      <c r="C73" s="58"/>
      <c r="D73" s="58"/>
      <c r="E73" s="58"/>
      <c r="F73" s="58"/>
      <c r="G73" s="58"/>
      <c r="H73" s="58"/>
      <c r="I73" s="58"/>
    </row>
    <row r="74" spans="1:9" s="42" customFormat="1" ht="36">
      <c r="A74" s="33" t="s">
        <v>174</v>
      </c>
      <c r="B74" s="43" t="s">
        <v>179</v>
      </c>
      <c r="C74" s="43" t="s">
        <v>11</v>
      </c>
      <c r="D74" s="43" t="s">
        <v>126</v>
      </c>
      <c r="E74" s="43" t="s">
        <v>140</v>
      </c>
      <c r="F74" s="43" t="s">
        <v>139</v>
      </c>
      <c r="G74" s="43" t="s">
        <v>186</v>
      </c>
      <c r="H74" s="43" t="s">
        <v>95</v>
      </c>
      <c r="I74" s="43" t="s">
        <v>125</v>
      </c>
    </row>
    <row r="75" spans="1:9" ht="12">
      <c r="A75" s="65">
        <v>2001</v>
      </c>
      <c r="B75" s="35">
        <v>29.375988</v>
      </c>
      <c r="C75" s="35">
        <v>38.411034</v>
      </c>
      <c r="D75" s="35">
        <v>61.689673</v>
      </c>
      <c r="E75" s="45">
        <v>0</v>
      </c>
      <c r="F75" s="45">
        <v>0</v>
      </c>
      <c r="G75" s="35">
        <v>0.38226899999998104</v>
      </c>
      <c r="H75" s="35">
        <v>3.1732560000000287</v>
      </c>
      <c r="I75" s="35">
        <f>SUM(B75:H75)</f>
        <v>133.03222000000002</v>
      </c>
    </row>
    <row r="76" spans="1:9" ht="12">
      <c r="A76" s="65">
        <v>2002</v>
      </c>
      <c r="B76" s="35">
        <f>+B92</f>
        <v>21.803147000000003</v>
      </c>
      <c r="C76" s="35">
        <f aca="true" t="shared" si="5" ref="C76:H76">+C92</f>
        <v>58.380385000000004</v>
      </c>
      <c r="D76" s="35">
        <f t="shared" si="5"/>
        <v>68.85191900000001</v>
      </c>
      <c r="E76" s="45">
        <f t="shared" si="5"/>
        <v>0</v>
      </c>
      <c r="F76" s="45">
        <f t="shared" si="5"/>
        <v>0</v>
      </c>
      <c r="G76" s="35">
        <f t="shared" si="5"/>
        <v>2.521759</v>
      </c>
      <c r="H76" s="35">
        <f t="shared" si="5"/>
        <v>4.4090169999999995</v>
      </c>
      <c r="I76" s="35">
        <f>SUM(B76:H76)</f>
        <v>155.96622700000003</v>
      </c>
    </row>
    <row r="77" spans="1:9" ht="12">
      <c r="A77" s="65">
        <v>2003</v>
      </c>
      <c r="B77" s="35">
        <f>+B105</f>
        <v>20.054</v>
      </c>
      <c r="C77" s="35">
        <f aca="true" t="shared" si="6" ref="C77:H77">+C105</f>
        <v>84.233</v>
      </c>
      <c r="D77" s="35">
        <f t="shared" si="6"/>
        <v>80.2026</v>
      </c>
      <c r="E77" s="45">
        <f t="shared" si="6"/>
        <v>0</v>
      </c>
      <c r="F77" s="45">
        <f t="shared" si="6"/>
        <v>0</v>
      </c>
      <c r="G77" s="35">
        <f t="shared" si="6"/>
        <v>2.4221</v>
      </c>
      <c r="H77" s="35">
        <f t="shared" si="6"/>
        <v>6.025</v>
      </c>
      <c r="I77" s="35">
        <f>SUM(B77:H77)</f>
        <v>192.9367</v>
      </c>
    </row>
    <row r="78" spans="1:9" ht="12">
      <c r="A78" s="65">
        <v>2004</v>
      </c>
      <c r="B78" s="35">
        <f>+B118</f>
        <v>26.8159</v>
      </c>
      <c r="C78" s="35">
        <f aca="true" t="shared" si="7" ref="C78:H78">+C118</f>
        <v>101.9289</v>
      </c>
      <c r="D78" s="35">
        <f t="shared" si="7"/>
        <v>97.17129999999999</v>
      </c>
      <c r="E78" s="45">
        <f t="shared" si="7"/>
        <v>0</v>
      </c>
      <c r="F78" s="45">
        <f t="shared" si="7"/>
        <v>0</v>
      </c>
      <c r="G78" s="35">
        <f t="shared" si="7"/>
        <v>3.4656</v>
      </c>
      <c r="H78" s="35">
        <f t="shared" si="7"/>
        <v>6.540900000000001</v>
      </c>
      <c r="I78" s="35">
        <f>SUM(B78:H78)</f>
        <v>235.92259999999996</v>
      </c>
    </row>
    <row r="79" spans="1:9" ht="12">
      <c r="A79" s="65">
        <v>2005</v>
      </c>
      <c r="B79" s="35">
        <f>+B131</f>
        <v>51.746157</v>
      </c>
      <c r="C79" s="35">
        <f aca="true" t="shared" si="8" ref="C79:H79">+C131</f>
        <v>155.4875</v>
      </c>
      <c r="D79" s="35">
        <f t="shared" si="8"/>
        <v>115.71716099999999</v>
      </c>
      <c r="E79" s="45">
        <f t="shared" si="8"/>
        <v>0</v>
      </c>
      <c r="F79" s="45">
        <f t="shared" si="8"/>
        <v>0</v>
      </c>
      <c r="G79" s="35">
        <f t="shared" si="8"/>
        <v>3.1355109999999997</v>
      </c>
      <c r="H79" s="35">
        <f t="shared" si="8"/>
        <v>8.429899999999998</v>
      </c>
      <c r="I79" s="35">
        <f>SUM(B79:H79)</f>
        <v>334.51622899999995</v>
      </c>
    </row>
    <row r="80" spans="1:9" ht="12">
      <c r="A80" s="66">
        <v>2002</v>
      </c>
      <c r="B80" s="35"/>
      <c r="C80" s="35"/>
      <c r="D80" s="35"/>
      <c r="E80" s="45"/>
      <c r="F80" s="45"/>
      <c r="G80" s="35"/>
      <c r="H80" s="35"/>
      <c r="I80" s="35"/>
    </row>
    <row r="81" spans="1:9" ht="12" hidden="1">
      <c r="A81" s="52" t="s">
        <v>127</v>
      </c>
      <c r="B81" s="35">
        <v>29.375988</v>
      </c>
      <c r="C81" s="35">
        <v>38.411034</v>
      </c>
      <c r="D81" s="35">
        <v>61.689673</v>
      </c>
      <c r="E81" s="45">
        <v>0</v>
      </c>
      <c r="F81" s="45">
        <v>0</v>
      </c>
      <c r="G81" s="35">
        <v>0.38226899999998104</v>
      </c>
      <c r="H81" s="35">
        <v>3.1732560000000287</v>
      </c>
      <c r="I81" s="35">
        <f aca="true" t="shared" si="9" ref="I81:I138">SUM(B81:H81)</f>
        <v>133.03222000000002</v>
      </c>
    </row>
    <row r="82" spans="1:9" ht="12" hidden="1">
      <c r="A82" s="52" t="s">
        <v>128</v>
      </c>
      <c r="B82" s="35">
        <v>29.375988</v>
      </c>
      <c r="C82" s="35">
        <v>38.411034</v>
      </c>
      <c r="D82" s="35">
        <v>61.689673</v>
      </c>
      <c r="E82" s="45">
        <v>0</v>
      </c>
      <c r="F82" s="45">
        <v>0</v>
      </c>
      <c r="G82" s="35">
        <v>0.38226899999998104</v>
      </c>
      <c r="H82" s="35">
        <v>3.1732560000000287</v>
      </c>
      <c r="I82" s="35">
        <f t="shared" si="9"/>
        <v>133.03222000000002</v>
      </c>
    </row>
    <row r="83" spans="1:9" ht="12" hidden="1">
      <c r="A83" s="52" t="s">
        <v>129</v>
      </c>
      <c r="B83" s="35">
        <v>29.375988</v>
      </c>
      <c r="C83" s="35">
        <v>38.411034</v>
      </c>
      <c r="D83" s="35">
        <v>61.689673</v>
      </c>
      <c r="E83" s="45">
        <v>0</v>
      </c>
      <c r="F83" s="45">
        <v>0</v>
      </c>
      <c r="G83" s="35">
        <v>0.38226899999998104</v>
      </c>
      <c r="H83" s="35">
        <v>3.1732560000000287</v>
      </c>
      <c r="I83" s="35">
        <f t="shared" si="9"/>
        <v>133.03222000000002</v>
      </c>
    </row>
    <row r="84" spans="1:9" ht="12" hidden="1">
      <c r="A84" s="52" t="s">
        <v>130</v>
      </c>
      <c r="B84" s="35">
        <v>29.375988</v>
      </c>
      <c r="C84" s="35">
        <v>38.411034</v>
      </c>
      <c r="D84" s="35">
        <v>61.689673</v>
      </c>
      <c r="E84" s="45">
        <v>0</v>
      </c>
      <c r="F84" s="45">
        <v>0</v>
      </c>
      <c r="G84" s="35">
        <v>0.38226899999998104</v>
      </c>
      <c r="H84" s="35">
        <v>3.1732560000000287</v>
      </c>
      <c r="I84" s="35">
        <f t="shared" si="9"/>
        <v>133.03222000000002</v>
      </c>
    </row>
    <row r="85" spans="1:9" ht="12" hidden="1">
      <c r="A85" s="52" t="s">
        <v>131</v>
      </c>
      <c r="B85" s="35">
        <v>29.375988</v>
      </c>
      <c r="C85" s="35">
        <v>38.411034</v>
      </c>
      <c r="D85" s="35">
        <v>61.689673</v>
      </c>
      <c r="E85" s="45">
        <v>0</v>
      </c>
      <c r="F85" s="45">
        <v>0</v>
      </c>
      <c r="G85" s="35">
        <v>0.38226899999998104</v>
      </c>
      <c r="H85" s="35">
        <v>3.1732560000000287</v>
      </c>
      <c r="I85" s="35">
        <f t="shared" si="9"/>
        <v>133.03222000000002</v>
      </c>
    </row>
    <row r="86" spans="1:9" ht="12">
      <c r="A86" s="52" t="s">
        <v>132</v>
      </c>
      <c r="B86" s="35">
        <v>25.207948000000002</v>
      </c>
      <c r="C86" s="35">
        <v>40.705063</v>
      </c>
      <c r="D86" s="35">
        <v>72.031909</v>
      </c>
      <c r="E86" s="45">
        <v>0</v>
      </c>
      <c r="F86" s="45">
        <v>0</v>
      </c>
      <c r="G86" s="35">
        <v>2.526523</v>
      </c>
      <c r="H86" s="35">
        <v>3.6605690000000006</v>
      </c>
      <c r="I86" s="35">
        <f t="shared" si="9"/>
        <v>144.13201200000003</v>
      </c>
    </row>
    <row r="87" spans="1:9" ht="12" hidden="1">
      <c r="A87" s="52" t="s">
        <v>133</v>
      </c>
      <c r="B87" s="35">
        <v>25.207948</v>
      </c>
      <c r="C87" s="35">
        <v>40.705063</v>
      </c>
      <c r="D87" s="35">
        <v>72.031909</v>
      </c>
      <c r="E87" s="45">
        <v>0</v>
      </c>
      <c r="F87" s="45">
        <v>0</v>
      </c>
      <c r="G87" s="35">
        <v>2.526523</v>
      </c>
      <c r="H87" s="35">
        <v>3.6605690000000006</v>
      </c>
      <c r="I87" s="35">
        <f t="shared" si="9"/>
        <v>144.132012</v>
      </c>
    </row>
    <row r="88" spans="1:9" ht="12" hidden="1">
      <c r="A88" s="52" t="s">
        <v>134</v>
      </c>
      <c r="B88" s="35">
        <v>25.207948</v>
      </c>
      <c r="C88" s="35">
        <v>40.705063</v>
      </c>
      <c r="D88" s="35">
        <v>72.031909</v>
      </c>
      <c r="E88" s="45">
        <v>0</v>
      </c>
      <c r="F88" s="45">
        <v>0</v>
      </c>
      <c r="G88" s="35">
        <v>2.526523</v>
      </c>
      <c r="H88" s="35">
        <v>3.6605690000000006</v>
      </c>
      <c r="I88" s="35">
        <f t="shared" si="9"/>
        <v>144.132012</v>
      </c>
    </row>
    <row r="89" spans="1:9" ht="12" hidden="1">
      <c r="A89" s="52" t="s">
        <v>135</v>
      </c>
      <c r="B89" s="35">
        <v>25.207948000000002</v>
      </c>
      <c r="C89" s="35">
        <v>40.705063</v>
      </c>
      <c r="D89" s="35">
        <v>72.031909</v>
      </c>
      <c r="E89" s="45">
        <v>0</v>
      </c>
      <c r="F89" s="45">
        <v>0</v>
      </c>
      <c r="G89" s="35">
        <v>2.526523</v>
      </c>
      <c r="H89" s="35">
        <v>3.6605690000000006</v>
      </c>
      <c r="I89" s="35">
        <f t="shared" si="9"/>
        <v>144.13201200000003</v>
      </c>
    </row>
    <row r="90" spans="1:9" ht="12" hidden="1">
      <c r="A90" s="52" t="s">
        <v>136</v>
      </c>
      <c r="B90" s="35">
        <v>25.207948000000002</v>
      </c>
      <c r="C90" s="35">
        <v>40.705063</v>
      </c>
      <c r="D90" s="35">
        <v>72.031909</v>
      </c>
      <c r="E90" s="45">
        <v>0</v>
      </c>
      <c r="F90" s="45">
        <v>0</v>
      </c>
      <c r="G90" s="35">
        <v>2.526523</v>
      </c>
      <c r="H90" s="35">
        <v>3.6605690000000006</v>
      </c>
      <c r="I90" s="35">
        <f t="shared" si="9"/>
        <v>144.13201200000003</v>
      </c>
    </row>
    <row r="91" spans="1:9" ht="12" hidden="1">
      <c r="A91" s="52" t="s">
        <v>137</v>
      </c>
      <c r="B91" s="35">
        <v>25.207948000000002</v>
      </c>
      <c r="C91" s="35">
        <v>40.705063</v>
      </c>
      <c r="D91" s="35">
        <v>72.031909</v>
      </c>
      <c r="E91" s="45">
        <v>0</v>
      </c>
      <c r="F91" s="45">
        <v>0</v>
      </c>
      <c r="G91" s="35">
        <v>2.526523</v>
      </c>
      <c r="H91" s="35">
        <v>3.6605690000000006</v>
      </c>
      <c r="I91" s="35">
        <f t="shared" si="9"/>
        <v>144.13201200000003</v>
      </c>
    </row>
    <row r="92" spans="1:9" ht="12">
      <c r="A92" s="52" t="s">
        <v>138</v>
      </c>
      <c r="B92" s="35">
        <v>21.803147000000003</v>
      </c>
      <c r="C92" s="35">
        <v>58.380385000000004</v>
      </c>
      <c r="D92" s="35">
        <v>68.85191900000001</v>
      </c>
      <c r="E92" s="45">
        <v>0</v>
      </c>
      <c r="F92" s="45">
        <v>0</v>
      </c>
      <c r="G92" s="35">
        <v>2.521759</v>
      </c>
      <c r="H92" s="35">
        <v>4.4090169999999995</v>
      </c>
      <c r="I92" s="35">
        <f t="shared" si="9"/>
        <v>155.96622700000003</v>
      </c>
    </row>
    <row r="93" spans="1:9" ht="12">
      <c r="A93" s="66">
        <v>2003</v>
      </c>
      <c r="B93" s="35"/>
      <c r="C93" s="35"/>
      <c r="D93" s="35"/>
      <c r="E93" s="45"/>
      <c r="F93" s="45"/>
      <c r="G93" s="35"/>
      <c r="H93" s="35"/>
      <c r="I93" s="35"/>
    </row>
    <row r="94" spans="1:9" ht="12" hidden="1">
      <c r="A94" s="52" t="s">
        <v>127</v>
      </c>
      <c r="B94" s="35">
        <v>21.803147000000003</v>
      </c>
      <c r="C94" s="35">
        <v>58.380385000000004</v>
      </c>
      <c r="D94" s="35">
        <v>68.85191900000001</v>
      </c>
      <c r="E94" s="45">
        <v>0</v>
      </c>
      <c r="F94" s="45">
        <v>0</v>
      </c>
      <c r="G94" s="35">
        <v>2.521759</v>
      </c>
      <c r="H94" s="35">
        <v>4.4090169999999995</v>
      </c>
      <c r="I94" s="35">
        <f t="shared" si="9"/>
        <v>155.96622700000003</v>
      </c>
    </row>
    <row r="95" spans="1:9" ht="12" hidden="1">
      <c r="A95" s="52" t="s">
        <v>128</v>
      </c>
      <c r="B95" s="35">
        <v>21.803147000000003</v>
      </c>
      <c r="C95" s="35">
        <v>58.380385000000004</v>
      </c>
      <c r="D95" s="35">
        <v>68.85191900000001</v>
      </c>
      <c r="E95" s="45">
        <v>0</v>
      </c>
      <c r="F95" s="45">
        <v>0</v>
      </c>
      <c r="G95" s="35">
        <v>2.521759</v>
      </c>
      <c r="H95" s="35">
        <v>4.4090169999999995</v>
      </c>
      <c r="I95" s="35">
        <f t="shared" si="9"/>
        <v>155.96622700000003</v>
      </c>
    </row>
    <row r="96" spans="1:9" ht="12">
      <c r="A96" s="52" t="s">
        <v>129</v>
      </c>
      <c r="B96" s="35">
        <v>11.903315999999998</v>
      </c>
      <c r="C96" s="35">
        <v>60.631797000000006</v>
      </c>
      <c r="D96" s="35">
        <v>78.56747400000003</v>
      </c>
      <c r="E96" s="45">
        <v>0</v>
      </c>
      <c r="F96" s="45">
        <v>0</v>
      </c>
      <c r="G96" s="35">
        <v>3.2073240000000003</v>
      </c>
      <c r="H96" s="35">
        <v>4.608679</v>
      </c>
      <c r="I96" s="35">
        <f t="shared" si="9"/>
        <v>158.91859000000002</v>
      </c>
    </row>
    <row r="97" spans="1:9" ht="12" hidden="1">
      <c r="A97" s="52" t="s">
        <v>130</v>
      </c>
      <c r="B97" s="35">
        <v>11.903315999999998</v>
      </c>
      <c r="C97" s="35">
        <v>60.631797000000006</v>
      </c>
      <c r="D97" s="35">
        <v>78.56747400000003</v>
      </c>
      <c r="E97" s="45">
        <v>0</v>
      </c>
      <c r="F97" s="45">
        <v>0</v>
      </c>
      <c r="G97" s="35">
        <v>3.2073240000000003</v>
      </c>
      <c r="H97" s="35">
        <v>4.608679</v>
      </c>
      <c r="I97" s="35">
        <f t="shared" si="9"/>
        <v>158.91859000000002</v>
      </c>
    </row>
    <row r="98" spans="1:9" ht="12" hidden="1">
      <c r="A98" s="52" t="s">
        <v>131</v>
      </c>
      <c r="B98" s="35">
        <v>11.903315999999998</v>
      </c>
      <c r="C98" s="35">
        <v>60.631797000000006</v>
      </c>
      <c r="D98" s="35">
        <v>78.56747400000003</v>
      </c>
      <c r="E98" s="45">
        <v>0</v>
      </c>
      <c r="F98" s="45">
        <v>0</v>
      </c>
      <c r="G98" s="35">
        <v>3.2073240000000003</v>
      </c>
      <c r="H98" s="35">
        <v>4.608679</v>
      </c>
      <c r="I98" s="35">
        <f t="shared" si="9"/>
        <v>158.91859000000002</v>
      </c>
    </row>
    <row r="99" spans="1:9" ht="12">
      <c r="A99" s="52" t="s">
        <v>132</v>
      </c>
      <c r="B99" s="35">
        <v>14.7651</v>
      </c>
      <c r="C99" s="35">
        <v>62.3146</v>
      </c>
      <c r="D99" s="35">
        <v>78.7074</v>
      </c>
      <c r="E99" s="45">
        <v>0</v>
      </c>
      <c r="F99" s="45">
        <v>0</v>
      </c>
      <c r="G99" s="35">
        <v>2.4858000000000002</v>
      </c>
      <c r="H99" s="35">
        <v>5.2824</v>
      </c>
      <c r="I99" s="35">
        <f t="shared" si="9"/>
        <v>163.55530000000002</v>
      </c>
    </row>
    <row r="100" spans="1:9" ht="12" hidden="1">
      <c r="A100" s="52" t="s">
        <v>133</v>
      </c>
      <c r="B100" s="35">
        <v>14.7651</v>
      </c>
      <c r="C100" s="35">
        <v>62.3146</v>
      </c>
      <c r="D100" s="35">
        <v>78.7074</v>
      </c>
      <c r="E100" s="45">
        <v>0</v>
      </c>
      <c r="F100" s="45">
        <v>0</v>
      </c>
      <c r="G100" s="35">
        <v>2.4858000000000002</v>
      </c>
      <c r="H100" s="35">
        <v>5.2824</v>
      </c>
      <c r="I100" s="35">
        <f t="shared" si="9"/>
        <v>163.55530000000002</v>
      </c>
    </row>
    <row r="101" spans="1:9" ht="12" hidden="1">
      <c r="A101" s="52" t="s">
        <v>134</v>
      </c>
      <c r="B101" s="35">
        <v>14.7651</v>
      </c>
      <c r="C101" s="35">
        <v>62.3146</v>
      </c>
      <c r="D101" s="35">
        <v>78.7074</v>
      </c>
      <c r="E101" s="45">
        <v>0</v>
      </c>
      <c r="F101" s="45">
        <v>0</v>
      </c>
      <c r="G101" s="35">
        <v>2.4858000000000002</v>
      </c>
      <c r="H101" s="35">
        <v>5.2824</v>
      </c>
      <c r="I101" s="35">
        <f t="shared" si="9"/>
        <v>163.55530000000002</v>
      </c>
    </row>
    <row r="102" spans="1:9" ht="12">
      <c r="A102" s="52" t="s">
        <v>135</v>
      </c>
      <c r="B102" s="35">
        <v>18.2127</v>
      </c>
      <c r="C102" s="35">
        <v>59.9102</v>
      </c>
      <c r="D102" s="35">
        <v>82.188</v>
      </c>
      <c r="E102" s="45">
        <v>0</v>
      </c>
      <c r="F102" s="45">
        <v>0</v>
      </c>
      <c r="G102" s="35">
        <v>2.6745</v>
      </c>
      <c r="H102" s="35">
        <v>5.0293</v>
      </c>
      <c r="I102" s="35">
        <f t="shared" si="9"/>
        <v>168.0147</v>
      </c>
    </row>
    <row r="103" spans="1:9" ht="12" hidden="1">
      <c r="A103" s="52" t="s">
        <v>136</v>
      </c>
      <c r="B103" s="35">
        <v>18.2127</v>
      </c>
      <c r="C103" s="35">
        <v>59.9102</v>
      </c>
      <c r="D103" s="35">
        <v>82.188</v>
      </c>
      <c r="E103" s="45">
        <v>0</v>
      </c>
      <c r="F103" s="45">
        <v>0</v>
      </c>
      <c r="G103" s="35">
        <v>2.6745</v>
      </c>
      <c r="H103" s="35">
        <v>5.0293</v>
      </c>
      <c r="I103" s="35">
        <f t="shared" si="9"/>
        <v>168.0147</v>
      </c>
    </row>
    <row r="104" spans="1:9" ht="12" hidden="1">
      <c r="A104" s="52" t="s">
        <v>137</v>
      </c>
      <c r="B104" s="35">
        <v>18.2127</v>
      </c>
      <c r="C104" s="35">
        <v>59.9102</v>
      </c>
      <c r="D104" s="35">
        <v>82.188</v>
      </c>
      <c r="E104" s="45">
        <v>0</v>
      </c>
      <c r="F104" s="45">
        <v>0</v>
      </c>
      <c r="G104" s="35">
        <v>2.6745</v>
      </c>
      <c r="H104" s="35">
        <v>5.0293</v>
      </c>
      <c r="I104" s="35">
        <f t="shared" si="9"/>
        <v>168.0147</v>
      </c>
    </row>
    <row r="105" spans="1:9" ht="12">
      <c r="A105" s="52" t="s">
        <v>138</v>
      </c>
      <c r="B105" s="35">
        <v>20.054</v>
      </c>
      <c r="C105" s="35">
        <v>84.233</v>
      </c>
      <c r="D105" s="35">
        <v>80.2026</v>
      </c>
      <c r="E105" s="45">
        <v>0</v>
      </c>
      <c r="F105" s="45">
        <v>0</v>
      </c>
      <c r="G105" s="35">
        <v>2.4221</v>
      </c>
      <c r="H105" s="35">
        <v>6.025</v>
      </c>
      <c r="I105" s="35">
        <f t="shared" si="9"/>
        <v>192.9367</v>
      </c>
    </row>
    <row r="106" spans="1:9" ht="12">
      <c r="A106" s="66">
        <v>2004</v>
      </c>
      <c r="B106" s="35"/>
      <c r="C106" s="35"/>
      <c r="D106" s="35"/>
      <c r="E106" s="45"/>
      <c r="F106" s="45"/>
      <c r="G106" s="35"/>
      <c r="H106" s="35"/>
      <c r="I106" s="35"/>
    </row>
    <row r="107" spans="1:9" ht="12" hidden="1">
      <c r="A107" s="52" t="s">
        <v>127</v>
      </c>
      <c r="B107" s="35">
        <v>20.054</v>
      </c>
      <c r="C107" s="35">
        <v>84.233</v>
      </c>
      <c r="D107" s="35">
        <v>80.2026</v>
      </c>
      <c r="E107" s="45">
        <v>0</v>
      </c>
      <c r="F107" s="45">
        <v>0</v>
      </c>
      <c r="G107" s="35">
        <v>2.4221</v>
      </c>
      <c r="H107" s="35">
        <v>6.025</v>
      </c>
      <c r="I107" s="35">
        <f t="shared" si="9"/>
        <v>192.9367</v>
      </c>
    </row>
    <row r="108" spans="1:9" ht="12" hidden="1">
      <c r="A108" s="52" t="s">
        <v>128</v>
      </c>
      <c r="B108" s="35">
        <v>20.054</v>
      </c>
      <c r="C108" s="35">
        <v>84.233</v>
      </c>
      <c r="D108" s="35">
        <v>80.2026</v>
      </c>
      <c r="E108" s="45">
        <v>0</v>
      </c>
      <c r="F108" s="45">
        <v>0</v>
      </c>
      <c r="G108" s="35">
        <v>2.4221</v>
      </c>
      <c r="H108" s="35">
        <v>6.025</v>
      </c>
      <c r="I108" s="35">
        <f t="shared" si="9"/>
        <v>192.9367</v>
      </c>
    </row>
    <row r="109" spans="1:9" ht="12">
      <c r="A109" s="52" t="s">
        <v>129</v>
      </c>
      <c r="B109" s="35">
        <v>13.6694</v>
      </c>
      <c r="C109" s="35">
        <v>81.4456</v>
      </c>
      <c r="D109" s="35">
        <v>94.00209999999997</v>
      </c>
      <c r="E109" s="45">
        <v>0</v>
      </c>
      <c r="F109" s="45">
        <v>0</v>
      </c>
      <c r="G109" s="35">
        <v>4.4526</v>
      </c>
      <c r="H109" s="35">
        <v>6.178699999999999</v>
      </c>
      <c r="I109" s="35">
        <f t="shared" si="9"/>
        <v>199.74839999999995</v>
      </c>
    </row>
    <row r="110" spans="1:9" ht="12" hidden="1">
      <c r="A110" s="52" t="s">
        <v>130</v>
      </c>
      <c r="B110" s="35">
        <v>13.6694</v>
      </c>
      <c r="C110" s="35">
        <v>81.4456</v>
      </c>
      <c r="D110" s="35">
        <v>94.00209999999997</v>
      </c>
      <c r="E110" s="45">
        <v>0</v>
      </c>
      <c r="F110" s="45">
        <v>0</v>
      </c>
      <c r="G110" s="35">
        <v>4.4526</v>
      </c>
      <c r="H110" s="35">
        <v>6.178699999999999</v>
      </c>
      <c r="I110" s="35">
        <f t="shared" si="9"/>
        <v>199.74839999999995</v>
      </c>
    </row>
    <row r="111" spans="1:9" ht="12" hidden="1">
      <c r="A111" s="52" t="s">
        <v>131</v>
      </c>
      <c r="B111" s="35">
        <v>13.6694</v>
      </c>
      <c r="C111" s="35">
        <v>81.4456</v>
      </c>
      <c r="D111" s="35">
        <v>94.00209999999997</v>
      </c>
      <c r="E111" s="45">
        <v>0</v>
      </c>
      <c r="F111" s="45">
        <v>0</v>
      </c>
      <c r="G111" s="35">
        <v>4.4526</v>
      </c>
      <c r="H111" s="35">
        <v>6.178699999999999</v>
      </c>
      <c r="I111" s="35">
        <f t="shared" si="9"/>
        <v>199.74839999999995</v>
      </c>
    </row>
    <row r="112" spans="1:9" ht="12">
      <c r="A112" s="52" t="s">
        <v>132</v>
      </c>
      <c r="B112" s="35">
        <v>14.9296</v>
      </c>
      <c r="C112" s="35">
        <v>84.79</v>
      </c>
      <c r="D112" s="35">
        <v>95.3065</v>
      </c>
      <c r="E112" s="45">
        <v>0</v>
      </c>
      <c r="F112" s="45">
        <v>0</v>
      </c>
      <c r="G112" s="35">
        <v>4.4843</v>
      </c>
      <c r="H112" s="35">
        <v>5.8946000000000005</v>
      </c>
      <c r="I112" s="35">
        <f t="shared" si="9"/>
        <v>205.405</v>
      </c>
    </row>
    <row r="113" spans="1:9" ht="12" hidden="1">
      <c r="A113" s="52" t="s">
        <v>133</v>
      </c>
      <c r="B113" s="35">
        <v>14.929599999999997</v>
      </c>
      <c r="C113" s="35">
        <v>84.79</v>
      </c>
      <c r="D113" s="35">
        <v>95.3065</v>
      </c>
      <c r="E113" s="45">
        <v>0</v>
      </c>
      <c r="F113" s="45">
        <v>0</v>
      </c>
      <c r="G113" s="35">
        <v>4.4843</v>
      </c>
      <c r="H113" s="35">
        <v>5.8946000000000005</v>
      </c>
      <c r="I113" s="35">
        <f t="shared" si="9"/>
        <v>205.40499999999997</v>
      </c>
    </row>
    <row r="114" spans="1:9" ht="12" hidden="1">
      <c r="A114" s="52" t="s">
        <v>134</v>
      </c>
      <c r="B114" s="35">
        <v>14.929599999999999</v>
      </c>
      <c r="C114" s="35">
        <v>84.79</v>
      </c>
      <c r="D114" s="35">
        <v>95.3065</v>
      </c>
      <c r="E114" s="45">
        <v>0</v>
      </c>
      <c r="F114" s="45">
        <v>0</v>
      </c>
      <c r="G114" s="35">
        <v>4.4843</v>
      </c>
      <c r="H114" s="35">
        <v>5.8946000000000005</v>
      </c>
      <c r="I114" s="35">
        <f t="shared" si="9"/>
        <v>205.40499999999997</v>
      </c>
    </row>
    <row r="115" spans="1:9" ht="12">
      <c r="A115" s="52" t="s">
        <v>135</v>
      </c>
      <c r="B115" s="35">
        <v>20.406899999999997</v>
      </c>
      <c r="C115" s="35">
        <v>84.4882</v>
      </c>
      <c r="D115" s="35">
        <v>98.5103</v>
      </c>
      <c r="E115" s="45">
        <v>0</v>
      </c>
      <c r="F115" s="45">
        <v>0</v>
      </c>
      <c r="G115" s="35">
        <v>3.4781999999999997</v>
      </c>
      <c r="H115" s="35">
        <v>6.1979</v>
      </c>
      <c r="I115" s="35">
        <f t="shared" si="9"/>
        <v>213.08149999999998</v>
      </c>
    </row>
    <row r="116" spans="1:9" ht="12" hidden="1">
      <c r="A116" s="52" t="s">
        <v>136</v>
      </c>
      <c r="B116" s="35">
        <v>20.4069</v>
      </c>
      <c r="C116" s="35">
        <v>84.4882</v>
      </c>
      <c r="D116" s="35">
        <v>98.5103</v>
      </c>
      <c r="E116" s="45">
        <v>0</v>
      </c>
      <c r="F116" s="45">
        <v>0</v>
      </c>
      <c r="G116" s="35">
        <v>3.4781999999999997</v>
      </c>
      <c r="H116" s="35">
        <v>6.1979</v>
      </c>
      <c r="I116" s="35">
        <f t="shared" si="9"/>
        <v>213.0815</v>
      </c>
    </row>
    <row r="117" spans="1:9" ht="12" hidden="1">
      <c r="A117" s="52" t="s">
        <v>137</v>
      </c>
      <c r="B117" s="35">
        <v>20.4069</v>
      </c>
      <c r="C117" s="35">
        <v>84.4882</v>
      </c>
      <c r="D117" s="35">
        <v>98.5103</v>
      </c>
      <c r="E117" s="45">
        <v>0</v>
      </c>
      <c r="F117" s="45">
        <v>0</v>
      </c>
      <c r="G117" s="35">
        <v>3.4781999999999997</v>
      </c>
      <c r="H117" s="35">
        <v>6.1979</v>
      </c>
      <c r="I117" s="35">
        <f t="shared" si="9"/>
        <v>213.0815</v>
      </c>
    </row>
    <row r="118" spans="1:9" ht="12">
      <c r="A118" s="52" t="s">
        <v>138</v>
      </c>
      <c r="B118" s="35">
        <v>26.8159</v>
      </c>
      <c r="C118" s="35">
        <v>101.9289</v>
      </c>
      <c r="D118" s="35">
        <v>97.17129999999999</v>
      </c>
      <c r="E118" s="45">
        <v>0</v>
      </c>
      <c r="F118" s="45">
        <v>0</v>
      </c>
      <c r="G118" s="35">
        <v>3.4656</v>
      </c>
      <c r="H118" s="35">
        <v>6.540900000000001</v>
      </c>
      <c r="I118" s="35">
        <f t="shared" si="9"/>
        <v>235.92259999999996</v>
      </c>
    </row>
    <row r="119" spans="1:9" ht="12">
      <c r="A119" s="66">
        <v>2005</v>
      </c>
      <c r="B119" s="35"/>
      <c r="C119" s="35"/>
      <c r="D119" s="35"/>
      <c r="E119" s="45"/>
      <c r="F119" s="45"/>
      <c r="G119" s="35"/>
      <c r="H119" s="35"/>
      <c r="I119" s="35"/>
    </row>
    <row r="120" spans="1:9" ht="12" hidden="1">
      <c r="A120" s="52" t="s">
        <v>127</v>
      </c>
      <c r="B120" s="35">
        <v>26.8159</v>
      </c>
      <c r="C120" s="35">
        <v>101.9289</v>
      </c>
      <c r="D120" s="35">
        <v>97.17129999999999</v>
      </c>
      <c r="E120" s="45">
        <v>0</v>
      </c>
      <c r="F120" s="45">
        <v>0</v>
      </c>
      <c r="G120" s="35">
        <v>3.4656</v>
      </c>
      <c r="H120" s="35">
        <v>6.540900000000001</v>
      </c>
      <c r="I120" s="35">
        <f t="shared" si="9"/>
        <v>235.92259999999996</v>
      </c>
    </row>
    <row r="121" spans="1:9" ht="12" hidden="1">
      <c r="A121" s="52" t="s">
        <v>128</v>
      </c>
      <c r="B121" s="35">
        <v>26.8159</v>
      </c>
      <c r="C121" s="35">
        <v>101.9289</v>
      </c>
      <c r="D121" s="35">
        <v>97.17129999999999</v>
      </c>
      <c r="E121" s="45">
        <v>0</v>
      </c>
      <c r="F121" s="45">
        <v>0</v>
      </c>
      <c r="G121" s="35">
        <v>3.4656</v>
      </c>
      <c r="H121" s="35">
        <v>6.540900000000001</v>
      </c>
      <c r="I121" s="35">
        <f t="shared" si="9"/>
        <v>235.92259999999996</v>
      </c>
    </row>
    <row r="122" spans="1:9" ht="12">
      <c r="A122" s="52" t="s">
        <v>129</v>
      </c>
      <c r="B122" s="35">
        <v>16.5759</v>
      </c>
      <c r="C122" s="35">
        <v>93.2347</v>
      </c>
      <c r="D122" s="35">
        <v>109.92150000000001</v>
      </c>
      <c r="E122" s="45">
        <v>0</v>
      </c>
      <c r="F122" s="45">
        <v>0</v>
      </c>
      <c r="G122" s="35">
        <v>3.8497</v>
      </c>
      <c r="H122" s="35">
        <v>7.586600000000001</v>
      </c>
      <c r="I122" s="35">
        <f t="shared" si="9"/>
        <v>231.16840000000002</v>
      </c>
    </row>
    <row r="123" spans="1:9" ht="12" hidden="1">
      <c r="A123" s="52" t="s">
        <v>130</v>
      </c>
      <c r="B123" s="35">
        <v>16.5759</v>
      </c>
      <c r="C123" s="35">
        <v>93.2347</v>
      </c>
      <c r="D123" s="35">
        <v>109.92150000000001</v>
      </c>
      <c r="E123" s="45">
        <v>0</v>
      </c>
      <c r="F123" s="45">
        <v>0</v>
      </c>
      <c r="G123" s="35">
        <v>3.8497</v>
      </c>
      <c r="H123" s="35">
        <v>7.586600000000001</v>
      </c>
      <c r="I123" s="35">
        <f t="shared" si="9"/>
        <v>231.16840000000002</v>
      </c>
    </row>
    <row r="124" spans="1:9" ht="12" hidden="1">
      <c r="A124" s="52" t="s">
        <v>131</v>
      </c>
      <c r="B124" s="35">
        <v>16.5759</v>
      </c>
      <c r="C124" s="35">
        <v>93.2347</v>
      </c>
      <c r="D124" s="35">
        <v>109.92150000000001</v>
      </c>
      <c r="E124" s="45">
        <v>0</v>
      </c>
      <c r="F124" s="45">
        <v>0</v>
      </c>
      <c r="G124" s="35">
        <v>3.8497</v>
      </c>
      <c r="H124" s="35">
        <v>7.586600000000001</v>
      </c>
      <c r="I124" s="35">
        <f t="shared" si="9"/>
        <v>231.16840000000002</v>
      </c>
    </row>
    <row r="125" spans="1:9" ht="12">
      <c r="A125" s="52" t="s">
        <v>132</v>
      </c>
      <c r="B125" s="35">
        <v>18.8057</v>
      </c>
      <c r="C125" s="35">
        <v>153.01478</v>
      </c>
      <c r="D125" s="35">
        <v>110.7486</v>
      </c>
      <c r="E125" s="45">
        <v>0</v>
      </c>
      <c r="F125" s="45">
        <v>0</v>
      </c>
      <c r="G125" s="35">
        <v>2.6307</v>
      </c>
      <c r="H125" s="35">
        <v>7.7278</v>
      </c>
      <c r="I125" s="35">
        <f t="shared" si="9"/>
        <v>292.92758</v>
      </c>
    </row>
    <row r="126" spans="1:9" ht="12" hidden="1">
      <c r="A126" s="52" t="s">
        <v>133</v>
      </c>
      <c r="B126" s="35">
        <v>18.8067</v>
      </c>
      <c r="C126" s="35">
        <v>153.01378</v>
      </c>
      <c r="D126" s="35">
        <v>110.7486</v>
      </c>
      <c r="E126" s="45">
        <v>0</v>
      </c>
      <c r="F126" s="45">
        <v>0</v>
      </c>
      <c r="G126" s="35">
        <v>2.6307</v>
      </c>
      <c r="H126" s="35">
        <v>7.7278</v>
      </c>
      <c r="I126" s="35">
        <f t="shared" si="9"/>
        <v>292.92758</v>
      </c>
    </row>
    <row r="127" spans="1:9" ht="12" hidden="1">
      <c r="A127" s="52" t="s">
        <v>134</v>
      </c>
      <c r="B127" s="35">
        <v>18.8077</v>
      </c>
      <c r="C127" s="35">
        <v>153.01278000000002</v>
      </c>
      <c r="D127" s="35">
        <v>110.7486</v>
      </c>
      <c r="E127" s="45">
        <v>0</v>
      </c>
      <c r="F127" s="45">
        <v>0</v>
      </c>
      <c r="G127" s="35">
        <v>2.6307</v>
      </c>
      <c r="H127" s="35">
        <v>7.7278</v>
      </c>
      <c r="I127" s="35">
        <f t="shared" si="9"/>
        <v>292.92758000000003</v>
      </c>
    </row>
    <row r="128" spans="1:9" ht="12">
      <c r="A128" s="52" t="s">
        <v>135</v>
      </c>
      <c r="B128" s="35">
        <v>28.654700000000002</v>
      </c>
      <c r="C128" s="35">
        <v>163.0676</v>
      </c>
      <c r="D128" s="35">
        <v>113.0627</v>
      </c>
      <c r="E128" s="45">
        <v>0</v>
      </c>
      <c r="F128" s="45">
        <v>0</v>
      </c>
      <c r="G128" s="35">
        <v>2.8658</v>
      </c>
      <c r="H128" s="35">
        <v>8.0653</v>
      </c>
      <c r="I128" s="35">
        <f t="shared" si="9"/>
        <v>315.7160999999999</v>
      </c>
    </row>
    <row r="129" spans="1:9" ht="12" hidden="1">
      <c r="A129" s="52" t="s">
        <v>136</v>
      </c>
      <c r="B129" s="35">
        <v>28.654700000000002</v>
      </c>
      <c r="C129" s="35">
        <v>163.0676</v>
      </c>
      <c r="D129" s="35">
        <v>113.0627</v>
      </c>
      <c r="E129" s="45">
        <v>0</v>
      </c>
      <c r="F129" s="45">
        <v>0</v>
      </c>
      <c r="G129" s="35">
        <v>2.8658</v>
      </c>
      <c r="H129" s="35">
        <v>8.0653</v>
      </c>
      <c r="I129" s="35">
        <f t="shared" si="9"/>
        <v>315.7160999999999</v>
      </c>
    </row>
    <row r="130" spans="1:9" ht="12" hidden="1">
      <c r="A130" s="52" t="s">
        <v>137</v>
      </c>
      <c r="B130" s="35">
        <v>28.6547</v>
      </c>
      <c r="C130" s="35">
        <v>163.0676</v>
      </c>
      <c r="D130" s="35">
        <v>113.0627</v>
      </c>
      <c r="E130" s="45">
        <v>0</v>
      </c>
      <c r="F130" s="45">
        <v>0</v>
      </c>
      <c r="G130" s="35">
        <v>2.8658</v>
      </c>
      <c r="H130" s="35">
        <v>8.0653</v>
      </c>
      <c r="I130" s="35">
        <f t="shared" si="9"/>
        <v>315.7160999999999</v>
      </c>
    </row>
    <row r="131" spans="1:9" ht="12">
      <c r="A131" s="52" t="s">
        <v>138</v>
      </c>
      <c r="B131" s="35">
        <v>51.746157</v>
      </c>
      <c r="C131" s="35">
        <v>155.4875</v>
      </c>
      <c r="D131" s="35">
        <v>115.71716099999999</v>
      </c>
      <c r="E131" s="45">
        <v>0</v>
      </c>
      <c r="F131" s="45">
        <v>0</v>
      </c>
      <c r="G131" s="35">
        <v>3.1355109999999997</v>
      </c>
      <c r="H131" s="35">
        <v>8.429899999999998</v>
      </c>
      <c r="I131" s="35">
        <f t="shared" si="9"/>
        <v>334.51622899999995</v>
      </c>
    </row>
    <row r="132" spans="1:9" ht="12">
      <c r="A132" s="66">
        <v>2006</v>
      </c>
      <c r="B132" s="35"/>
      <c r="C132" s="35"/>
      <c r="D132" s="35"/>
      <c r="E132" s="45"/>
      <c r="F132" s="45"/>
      <c r="G132" s="35"/>
      <c r="H132" s="35"/>
      <c r="I132" s="35"/>
    </row>
    <row r="133" spans="1:9" ht="12" hidden="1">
      <c r="A133" s="52" t="s">
        <v>127</v>
      </c>
      <c r="B133" s="35">
        <v>51.746157</v>
      </c>
      <c r="C133" s="35">
        <v>155.4875</v>
      </c>
      <c r="D133" s="35">
        <v>115.71716099999999</v>
      </c>
      <c r="E133" s="45">
        <v>0</v>
      </c>
      <c r="F133" s="45">
        <v>0</v>
      </c>
      <c r="G133" s="35">
        <v>3.1355109999999997</v>
      </c>
      <c r="H133" s="35">
        <v>8.429899999999998</v>
      </c>
      <c r="I133" s="35">
        <f t="shared" si="9"/>
        <v>334.51622899999995</v>
      </c>
    </row>
    <row r="134" spans="1:9" ht="12" hidden="1">
      <c r="A134" s="52" t="s">
        <v>128</v>
      </c>
      <c r="B134" s="35">
        <v>51.746157</v>
      </c>
      <c r="C134" s="35">
        <v>155.4875</v>
      </c>
      <c r="D134" s="35">
        <v>115.71716099999999</v>
      </c>
      <c r="E134" s="45">
        <v>0</v>
      </c>
      <c r="F134" s="45">
        <v>0</v>
      </c>
      <c r="G134" s="35">
        <v>3.1355109999999997</v>
      </c>
      <c r="H134" s="35">
        <v>8.429899999999998</v>
      </c>
      <c r="I134" s="35">
        <f t="shared" si="9"/>
        <v>334.51622899999995</v>
      </c>
    </row>
    <row r="135" spans="1:9" ht="12">
      <c r="A135" s="52" t="s">
        <v>129</v>
      </c>
      <c r="B135" s="35">
        <v>27.178880000000003</v>
      </c>
      <c r="C135" s="35">
        <v>169.45251000000002</v>
      </c>
      <c r="D135" s="35">
        <v>128.410709</v>
      </c>
      <c r="E135" s="45">
        <v>0</v>
      </c>
      <c r="F135" s="45">
        <v>0</v>
      </c>
      <c r="G135" s="35">
        <v>2.8957369999999996</v>
      </c>
      <c r="H135" s="35">
        <v>8.432723999999999</v>
      </c>
      <c r="I135" s="35">
        <f t="shared" si="9"/>
        <v>336.37056</v>
      </c>
    </row>
    <row r="136" spans="1:9" ht="12" hidden="1">
      <c r="A136" s="52" t="s">
        <v>130</v>
      </c>
      <c r="B136" s="35">
        <v>27.178880000000003</v>
      </c>
      <c r="C136" s="35">
        <v>169.45251000000002</v>
      </c>
      <c r="D136" s="35">
        <v>128.410709</v>
      </c>
      <c r="E136" s="45">
        <v>0</v>
      </c>
      <c r="F136" s="45">
        <v>0</v>
      </c>
      <c r="G136" s="35">
        <v>2.8957369999999996</v>
      </c>
      <c r="H136" s="35">
        <v>8.432723999999999</v>
      </c>
      <c r="I136" s="35">
        <f t="shared" si="9"/>
        <v>336.37056</v>
      </c>
    </row>
    <row r="137" spans="1:9" ht="12" hidden="1">
      <c r="A137" s="52" t="s">
        <v>131</v>
      </c>
      <c r="B137" s="35">
        <v>27.17888</v>
      </c>
      <c r="C137" s="35">
        <v>169.45251000000002</v>
      </c>
      <c r="D137" s="35">
        <v>128.410709</v>
      </c>
      <c r="E137" s="45">
        <v>0</v>
      </c>
      <c r="F137" s="45">
        <v>0</v>
      </c>
      <c r="G137" s="35">
        <v>2.8957369999999996</v>
      </c>
      <c r="H137" s="35">
        <v>8.432723999999999</v>
      </c>
      <c r="I137" s="35">
        <f t="shared" si="9"/>
        <v>336.37056</v>
      </c>
    </row>
    <row r="138" spans="1:9" ht="12">
      <c r="A138" s="52" t="s">
        <v>132</v>
      </c>
      <c r="B138" s="35">
        <v>27.2</v>
      </c>
      <c r="C138" s="35">
        <v>169.5</v>
      </c>
      <c r="D138" s="35">
        <v>128.4</v>
      </c>
      <c r="E138" s="45">
        <v>0</v>
      </c>
      <c r="F138" s="45">
        <v>0</v>
      </c>
      <c r="G138" s="35">
        <v>2.9</v>
      </c>
      <c r="H138" s="35">
        <v>8.4</v>
      </c>
      <c r="I138" s="35">
        <f t="shared" si="9"/>
        <v>336.4</v>
      </c>
    </row>
    <row r="139" spans="1:9" ht="12">
      <c r="A139" s="38"/>
      <c r="B139" s="39"/>
      <c r="C139" s="39"/>
      <c r="D139" s="39"/>
      <c r="E139" s="39"/>
      <c r="F139" s="39"/>
      <c r="G139" s="39"/>
      <c r="H139" s="39"/>
      <c r="I139" s="39"/>
    </row>
    <row r="140" ht="12">
      <c r="A140" s="67"/>
    </row>
    <row r="141" spans="1:9" ht="12">
      <c r="A141" s="54" t="s">
        <v>155</v>
      </c>
      <c r="B141" s="162"/>
      <c r="C141" s="162"/>
      <c r="D141" s="162"/>
      <c r="E141" s="162"/>
      <c r="F141" s="162"/>
      <c r="G141" s="162"/>
      <c r="H141" s="162"/>
      <c r="I141" s="162"/>
    </row>
    <row r="142" ht="12">
      <c r="A142" s="67"/>
    </row>
    <row r="143" ht="12">
      <c r="A143" s="67"/>
    </row>
    <row r="144" ht="12">
      <c r="A144" s="67"/>
    </row>
    <row r="145" ht="12">
      <c r="A145" s="67"/>
    </row>
    <row r="146" ht="12">
      <c r="A146" s="67"/>
    </row>
    <row r="147" ht="12">
      <c r="A147" s="67"/>
    </row>
    <row r="148" ht="12">
      <c r="A148" s="67"/>
    </row>
  </sheetData>
  <sheetProtection/>
  <mergeCells count="5">
    <mergeCell ref="B141:I141"/>
    <mergeCell ref="A1:I1"/>
    <mergeCell ref="A2:I2"/>
    <mergeCell ref="A71:I71"/>
    <mergeCell ref="A72:I72"/>
  </mergeCells>
  <printOptions horizontalCentered="1"/>
  <pageMargins left="0.35433070866141736" right="0.35433070866141736" top="0.5905511811023623" bottom="0.1968503937007874" header="0.5118110236220472" footer="0.5118110236220472"/>
  <pageSetup horizontalDpi="600" verticalDpi="600" orientation="portrait" scale="85" r:id="rId1"/>
  <headerFooter alignWithMargins="0">
    <oddHeader>&amp;R&amp;"Franklin Gothic Book,Bold"S27</oddHeader>
  </headerFooter>
</worksheet>
</file>

<file path=xl/worksheets/sheet9.xml><?xml version="1.0" encoding="utf-8"?>
<worksheet xmlns="http://schemas.openxmlformats.org/spreadsheetml/2006/main" xmlns:r="http://schemas.openxmlformats.org/officeDocument/2006/relationships">
  <sheetPr>
    <tabColor indexed="13"/>
    <pageSetUpPr fitToPage="1"/>
  </sheetPr>
  <dimension ref="A1:U127"/>
  <sheetViews>
    <sheetView showGridLines="0" tabSelected="1" view="pageBreakPreview" zoomScaleNormal="90" zoomScaleSheetLayoutView="100" zoomScalePageLayoutView="0" workbookViewId="0" topLeftCell="A1">
      <selection activeCell="N10" sqref="N10"/>
    </sheetView>
  </sheetViews>
  <sheetFormatPr defaultColWidth="9.140625" defaultRowHeight="12.75"/>
  <cols>
    <col min="1" max="1" width="8.421875" style="83" customWidth="1"/>
    <col min="2" max="2" width="9.7109375" style="83" customWidth="1"/>
    <col min="3" max="4" width="12.28125" style="83" customWidth="1"/>
    <col min="5" max="5" width="11.421875" style="85" customWidth="1"/>
    <col min="6" max="6" width="10.140625" style="85" customWidth="1"/>
    <col min="7" max="7" width="10.421875" style="85" customWidth="1"/>
    <col min="8" max="8" width="10.7109375" style="85" customWidth="1"/>
    <col min="9" max="9" width="12.00390625" style="85" customWidth="1"/>
    <col min="10" max="10" width="10.00390625" style="85" customWidth="1"/>
    <col min="11" max="11" width="16.140625" style="85" customWidth="1"/>
    <col min="12" max="12" width="9.7109375" style="85" customWidth="1"/>
    <col min="13" max="13" width="7.28125" style="83" customWidth="1"/>
    <col min="14" max="14" width="11.140625" style="85" customWidth="1"/>
    <col min="15" max="15" width="10.421875" style="83" bestFit="1" customWidth="1"/>
    <col min="16" max="16" width="9.421875" style="83" bestFit="1" customWidth="1"/>
    <col min="17" max="16384" width="9.140625" style="83" customWidth="1"/>
  </cols>
  <sheetData>
    <row r="1" spans="1:19" ht="12">
      <c r="A1" s="115"/>
      <c r="B1" s="115"/>
      <c r="C1" s="115"/>
      <c r="D1" s="115"/>
      <c r="E1" s="29"/>
      <c r="F1" s="29"/>
      <c r="G1" s="29"/>
      <c r="H1" s="29"/>
      <c r="I1" s="29"/>
      <c r="J1" s="29"/>
      <c r="K1" s="29"/>
      <c r="L1" s="29"/>
      <c r="S1" s="89"/>
    </row>
    <row r="2" spans="1:12" ht="12">
      <c r="A2" s="166" t="s">
        <v>15</v>
      </c>
      <c r="B2" s="166"/>
      <c r="C2" s="166"/>
      <c r="D2" s="166"/>
      <c r="E2" s="167"/>
      <c r="F2" s="167"/>
      <c r="G2" s="167"/>
      <c r="H2" s="167"/>
      <c r="I2" s="167"/>
      <c r="J2" s="167"/>
      <c r="K2" s="167"/>
      <c r="L2" s="167"/>
    </row>
    <row r="3" spans="1:12" ht="12">
      <c r="A3" s="166" t="s">
        <v>150</v>
      </c>
      <c r="B3" s="166"/>
      <c r="C3" s="166"/>
      <c r="D3" s="166"/>
      <c r="E3" s="166"/>
      <c r="F3" s="166"/>
      <c r="G3" s="166"/>
      <c r="H3" s="166"/>
      <c r="I3" s="166"/>
      <c r="J3" s="166"/>
      <c r="K3" s="166"/>
      <c r="L3" s="166"/>
    </row>
    <row r="4" spans="1:12" ht="12">
      <c r="A4" s="90"/>
      <c r="B4" s="29"/>
      <c r="C4" s="29"/>
      <c r="D4" s="29"/>
      <c r="E4" s="92"/>
      <c r="F4" s="92"/>
      <c r="G4" s="91"/>
      <c r="H4" s="92"/>
      <c r="I4" s="29"/>
      <c r="J4" s="91"/>
      <c r="K4" s="91"/>
      <c r="L4" s="91"/>
    </row>
    <row r="5" spans="1:12" ht="28.5" customHeight="1">
      <c r="A5" s="178" t="s">
        <v>14</v>
      </c>
      <c r="B5" s="170" t="s">
        <v>177</v>
      </c>
      <c r="C5" s="185" t="s">
        <v>215</v>
      </c>
      <c r="D5" s="186" t="s">
        <v>10</v>
      </c>
      <c r="E5" s="170" t="s">
        <v>17</v>
      </c>
      <c r="F5" s="168" t="s">
        <v>11</v>
      </c>
      <c r="G5" s="117"/>
      <c r="H5" s="168" t="s">
        <v>139</v>
      </c>
      <c r="I5" s="170" t="s">
        <v>216</v>
      </c>
      <c r="J5" s="170" t="s">
        <v>178</v>
      </c>
      <c r="K5" s="170" t="s">
        <v>175</v>
      </c>
      <c r="L5" s="175" t="s">
        <v>173</v>
      </c>
    </row>
    <row r="6" spans="1:12" ht="12" customHeight="1">
      <c r="A6" s="179"/>
      <c r="B6" s="171"/>
      <c r="C6" s="183" t="s">
        <v>204</v>
      </c>
      <c r="D6" s="183" t="s">
        <v>205</v>
      </c>
      <c r="E6" s="171"/>
      <c r="F6" s="169"/>
      <c r="G6" s="118" t="s">
        <v>126</v>
      </c>
      <c r="H6" s="169"/>
      <c r="I6" s="171"/>
      <c r="J6" s="171"/>
      <c r="K6" s="173"/>
      <c r="L6" s="176"/>
    </row>
    <row r="7" spans="1:12" ht="39" customHeight="1">
      <c r="A7" s="180"/>
      <c r="B7" s="172"/>
      <c r="C7" s="184" t="s">
        <v>18</v>
      </c>
      <c r="D7" s="184"/>
      <c r="E7" s="172"/>
      <c r="F7" s="169"/>
      <c r="G7" s="119"/>
      <c r="H7" s="169"/>
      <c r="I7" s="172"/>
      <c r="J7" s="172"/>
      <c r="K7" s="174"/>
      <c r="L7" s="177"/>
    </row>
    <row r="8" spans="1:12" ht="12" customHeight="1">
      <c r="A8" s="116">
        <v>2009</v>
      </c>
      <c r="B8" s="29">
        <v>0.119</v>
      </c>
      <c r="C8" s="87">
        <v>0</v>
      </c>
      <c r="D8" s="29">
        <v>11.176397000000001</v>
      </c>
      <c r="E8" s="29">
        <v>20.659177489999998</v>
      </c>
      <c r="F8" s="87">
        <v>0</v>
      </c>
      <c r="G8" s="87">
        <v>0.010504</v>
      </c>
      <c r="H8" s="87">
        <v>0</v>
      </c>
      <c r="I8" s="29">
        <v>4606.170737309999</v>
      </c>
      <c r="J8" s="29">
        <v>135.8593342080001</v>
      </c>
      <c r="K8" s="29">
        <v>1031.19805102</v>
      </c>
      <c r="L8" s="93">
        <v>5805.193201028</v>
      </c>
    </row>
    <row r="9" spans="1:12" ht="12" customHeight="1">
      <c r="A9" s="116">
        <v>2010</v>
      </c>
      <c r="B9" s="29">
        <v>5.035694790000001</v>
      </c>
      <c r="C9" s="87">
        <v>0</v>
      </c>
      <c r="D9" s="29">
        <v>13.190985000000001</v>
      </c>
      <c r="E9" s="29">
        <v>39.67202306</v>
      </c>
      <c r="F9" s="87">
        <v>0</v>
      </c>
      <c r="G9" s="87">
        <v>0</v>
      </c>
      <c r="H9" s="87">
        <v>0</v>
      </c>
      <c r="I9" s="29">
        <v>5303.2261821600005</v>
      </c>
      <c r="J9" s="29">
        <v>129.4169606</v>
      </c>
      <c r="K9" s="29">
        <v>1120.76209513</v>
      </c>
      <c r="L9" s="93">
        <v>6611.303940739999</v>
      </c>
    </row>
    <row r="10" spans="1:13" ht="12" customHeight="1">
      <c r="A10" s="116">
        <v>2011</v>
      </c>
      <c r="B10" s="99">
        <v>13.642</v>
      </c>
      <c r="C10" s="98">
        <v>0</v>
      </c>
      <c r="D10" s="99">
        <v>8.22532</v>
      </c>
      <c r="E10" s="99">
        <v>48.62156426</v>
      </c>
      <c r="F10" s="98">
        <v>0</v>
      </c>
      <c r="G10" s="99">
        <v>2.8663994899999996</v>
      </c>
      <c r="H10" s="98">
        <v>0</v>
      </c>
      <c r="I10" s="99">
        <v>6344.8062505200005</v>
      </c>
      <c r="J10" s="99">
        <v>241.4</v>
      </c>
      <c r="K10" s="99">
        <v>952.5448917900001</v>
      </c>
      <c r="L10" s="99">
        <v>7612.1</v>
      </c>
      <c r="M10" s="51"/>
    </row>
    <row r="11" spans="1:13" ht="12" customHeight="1">
      <c r="A11" s="116">
        <v>2012</v>
      </c>
      <c r="B11" s="99">
        <v>15.057</v>
      </c>
      <c r="C11" s="98">
        <v>0</v>
      </c>
      <c r="D11" s="99">
        <v>10.249392</v>
      </c>
      <c r="E11" s="99">
        <v>98.49502904</v>
      </c>
      <c r="F11" s="98">
        <v>0</v>
      </c>
      <c r="G11" s="99">
        <v>2.9</v>
      </c>
      <c r="H11" s="98">
        <v>0</v>
      </c>
      <c r="I11" s="99">
        <v>6583.130257230001</v>
      </c>
      <c r="J11" s="99">
        <v>258.8</v>
      </c>
      <c r="K11" s="99">
        <v>1809.1712787499998</v>
      </c>
      <c r="L11" s="99">
        <v>8777.8</v>
      </c>
      <c r="M11" s="51"/>
    </row>
    <row r="12" spans="1:13" ht="12" customHeight="1">
      <c r="A12" s="116">
        <v>2013</v>
      </c>
      <c r="B12" s="99">
        <v>10.911086999999998</v>
      </c>
      <c r="C12" s="98">
        <v>0</v>
      </c>
      <c r="D12" s="99">
        <v>12.9</v>
      </c>
      <c r="E12" s="99">
        <v>64.8</v>
      </c>
      <c r="F12" s="98">
        <v>0</v>
      </c>
      <c r="G12" s="99">
        <v>2.6</v>
      </c>
      <c r="H12" s="98">
        <v>0</v>
      </c>
      <c r="I12" s="99">
        <v>7595.817377550001</v>
      </c>
      <c r="J12" s="99">
        <v>360.48498206</v>
      </c>
      <c r="K12" s="99">
        <v>2368.9239596200005</v>
      </c>
      <c r="L12" s="99">
        <v>10416.467457800001</v>
      </c>
      <c r="M12" s="51"/>
    </row>
    <row r="13" spans="1:13" ht="12" customHeight="1">
      <c r="A13" s="116">
        <v>2014</v>
      </c>
      <c r="B13" s="99">
        <v>8.551499</v>
      </c>
      <c r="C13" s="98">
        <v>0</v>
      </c>
      <c r="D13" s="99">
        <v>12.7</v>
      </c>
      <c r="E13" s="99">
        <v>48.1</v>
      </c>
      <c r="F13" s="98">
        <v>0</v>
      </c>
      <c r="G13" s="99">
        <v>2.5</v>
      </c>
      <c r="H13" s="98">
        <v>0</v>
      </c>
      <c r="I13" s="99">
        <v>8613.47292991</v>
      </c>
      <c r="J13" s="99">
        <v>390.97044987999925</v>
      </c>
      <c r="K13" s="99">
        <v>2339.4544589099996</v>
      </c>
      <c r="L13" s="99">
        <v>11415.788918530001</v>
      </c>
      <c r="M13" s="51"/>
    </row>
    <row r="14" spans="1:13" ht="12" customHeight="1">
      <c r="A14" s="116">
        <v>2015</v>
      </c>
      <c r="B14" s="99">
        <v>13.206969999999998</v>
      </c>
      <c r="C14" s="98">
        <v>0.00225</v>
      </c>
      <c r="D14" s="99">
        <v>18.347258999999998</v>
      </c>
      <c r="E14" s="99">
        <v>99.96105320000001</v>
      </c>
      <c r="F14" s="98">
        <v>0</v>
      </c>
      <c r="G14" s="99">
        <v>2.2406930000000003</v>
      </c>
      <c r="H14" s="98">
        <v>0</v>
      </c>
      <c r="I14" s="99">
        <v>9360.619191409998</v>
      </c>
      <c r="J14" s="99">
        <v>311.6396921099993</v>
      </c>
      <c r="K14" s="99">
        <v>2453.2463552418085</v>
      </c>
      <c r="L14" s="99">
        <v>12259.263463961805</v>
      </c>
      <c r="M14" s="51"/>
    </row>
    <row r="15" spans="1:12" ht="12" customHeight="1">
      <c r="A15" s="116">
        <v>2016</v>
      </c>
      <c r="B15" s="99">
        <v>11.105262</v>
      </c>
      <c r="C15" s="98">
        <v>0.00225</v>
      </c>
      <c r="D15" s="99">
        <v>17.201161</v>
      </c>
      <c r="E15" s="99">
        <v>104.25466051000001</v>
      </c>
      <c r="F15" s="98">
        <v>0</v>
      </c>
      <c r="G15" s="99">
        <v>2.910636</v>
      </c>
      <c r="H15" s="98">
        <v>0</v>
      </c>
      <c r="I15" s="99">
        <v>5731.307145440001</v>
      </c>
      <c r="J15" s="99">
        <v>4332.425665630001</v>
      </c>
      <c r="K15" s="99">
        <v>3094.7563487999996</v>
      </c>
      <c r="L15" s="99">
        <v>13293.960879380002</v>
      </c>
    </row>
    <row r="16" spans="1:14" ht="12" customHeight="1">
      <c r="A16" s="116">
        <v>2017</v>
      </c>
      <c r="B16" s="99">
        <v>9.969261</v>
      </c>
      <c r="C16" s="98">
        <v>0</v>
      </c>
      <c r="D16" s="99">
        <v>16.202026</v>
      </c>
      <c r="E16" s="99">
        <v>143.99560434999998</v>
      </c>
      <c r="F16" s="98">
        <v>0</v>
      </c>
      <c r="G16" s="99">
        <v>3.466179</v>
      </c>
      <c r="H16" s="98">
        <v>0</v>
      </c>
      <c r="I16" s="99">
        <v>10654.150505040001</v>
      </c>
      <c r="J16" s="99">
        <v>338.85811062999994</v>
      </c>
      <c r="K16" s="99">
        <v>3409.96253419</v>
      </c>
      <c r="L16" s="99">
        <v>14576.604220210003</v>
      </c>
      <c r="N16" s="83"/>
    </row>
    <row r="17" spans="1:14" ht="12" customHeight="1">
      <c r="A17" s="116">
        <v>2018</v>
      </c>
      <c r="B17" s="99">
        <v>12.770472999999999</v>
      </c>
      <c r="C17" s="98">
        <v>0</v>
      </c>
      <c r="D17" s="99">
        <v>15.966448</v>
      </c>
      <c r="E17" s="99">
        <v>73.76881078</v>
      </c>
      <c r="F17" s="98">
        <v>0</v>
      </c>
      <c r="G17" s="98">
        <v>0</v>
      </c>
      <c r="H17" s="98">
        <v>0</v>
      </c>
      <c r="I17" s="99">
        <v>11534.29526487</v>
      </c>
      <c r="J17" s="99">
        <v>448.50612745</v>
      </c>
      <c r="K17" s="99">
        <v>2777.121243790001</v>
      </c>
      <c r="L17" s="99">
        <v>14862.428367890001</v>
      </c>
      <c r="N17" s="83"/>
    </row>
    <row r="18" spans="1:13" ht="12" customHeight="1">
      <c r="A18" s="116"/>
      <c r="B18" s="99"/>
      <c r="C18" s="98"/>
      <c r="D18" s="99"/>
      <c r="E18" s="99"/>
      <c r="F18" s="98"/>
      <c r="G18" s="98"/>
      <c r="H18" s="98"/>
      <c r="I18" s="99"/>
      <c r="J18" s="99"/>
      <c r="K18" s="99"/>
      <c r="L18" s="99"/>
      <c r="M18" s="51"/>
    </row>
    <row r="19" spans="1:15" ht="12" customHeight="1">
      <c r="A19" s="86">
        <v>2009</v>
      </c>
      <c r="B19" s="99"/>
      <c r="C19" s="99"/>
      <c r="D19" s="99"/>
      <c r="E19" s="99"/>
      <c r="F19" s="99"/>
      <c r="G19" s="99"/>
      <c r="H19" s="98"/>
      <c r="I19" s="98"/>
      <c r="J19" s="99"/>
      <c r="K19" s="99"/>
      <c r="L19" s="99"/>
      <c r="M19" s="100"/>
      <c r="O19" s="85"/>
    </row>
    <row r="20" spans="1:15" ht="12" customHeight="1">
      <c r="A20" s="94" t="s">
        <v>132</v>
      </c>
      <c r="B20" s="99">
        <v>0.072</v>
      </c>
      <c r="C20" s="98">
        <v>0</v>
      </c>
      <c r="D20" s="99">
        <v>10.668457</v>
      </c>
      <c r="E20" s="99">
        <v>15.318390999999998</v>
      </c>
      <c r="F20" s="98">
        <v>0</v>
      </c>
      <c r="G20" s="99">
        <v>0.327806</v>
      </c>
      <c r="H20" s="98">
        <v>0</v>
      </c>
      <c r="I20" s="99">
        <v>4550.765498</v>
      </c>
      <c r="J20" s="99">
        <v>104.45570998000001</v>
      </c>
      <c r="K20" s="99">
        <v>549.35550845</v>
      </c>
      <c r="L20" s="99">
        <v>5230.96337043</v>
      </c>
      <c r="M20" s="100"/>
      <c r="O20" s="85"/>
    </row>
    <row r="21" spans="1:15" ht="12" customHeight="1">
      <c r="A21" s="94" t="s">
        <v>135</v>
      </c>
      <c r="B21" s="99">
        <v>3.204046</v>
      </c>
      <c r="C21" s="98">
        <v>0</v>
      </c>
      <c r="D21" s="99">
        <v>11.183558000000001</v>
      </c>
      <c r="E21" s="99">
        <v>11.925393999999999</v>
      </c>
      <c r="F21" s="98">
        <v>0</v>
      </c>
      <c r="G21" s="98">
        <v>0.073234</v>
      </c>
      <c r="H21" s="98">
        <v>0</v>
      </c>
      <c r="I21" s="99">
        <v>4630.562553</v>
      </c>
      <c r="J21" s="99">
        <v>91.51777489000003</v>
      </c>
      <c r="K21" s="99">
        <v>696.010687</v>
      </c>
      <c r="L21" s="99">
        <v>5444.477246889999</v>
      </c>
      <c r="M21" s="100"/>
      <c r="O21" s="95"/>
    </row>
    <row r="22" spans="1:15" ht="12" customHeight="1">
      <c r="A22" s="94" t="s">
        <v>138</v>
      </c>
      <c r="B22" s="99">
        <v>0.119</v>
      </c>
      <c r="C22" s="98">
        <v>0</v>
      </c>
      <c r="D22" s="99">
        <v>11.176397000000001</v>
      </c>
      <c r="E22" s="99">
        <v>20.659177489999998</v>
      </c>
      <c r="F22" s="98">
        <v>0</v>
      </c>
      <c r="G22" s="98">
        <v>0.010504</v>
      </c>
      <c r="H22" s="98">
        <v>0</v>
      </c>
      <c r="I22" s="99">
        <v>4606.170737309999</v>
      </c>
      <c r="J22" s="99">
        <v>135.8593342080001</v>
      </c>
      <c r="K22" s="99">
        <v>1031.19805102</v>
      </c>
      <c r="L22" s="99">
        <v>5805.193201028</v>
      </c>
      <c r="M22" s="100"/>
      <c r="O22" s="95"/>
    </row>
    <row r="23" spans="1:15" ht="12" customHeight="1">
      <c r="A23" s="96">
        <v>2010</v>
      </c>
      <c r="B23" s="99"/>
      <c r="C23" s="98"/>
      <c r="D23" s="99"/>
      <c r="E23" s="99"/>
      <c r="F23" s="98"/>
      <c r="G23" s="98"/>
      <c r="H23" s="98"/>
      <c r="I23" s="99"/>
      <c r="J23" s="99"/>
      <c r="K23" s="99"/>
      <c r="L23" s="99"/>
      <c r="M23" s="100"/>
      <c r="O23" s="95"/>
    </row>
    <row r="24" spans="1:15" ht="12" customHeight="1">
      <c r="A24" s="88" t="s">
        <v>129</v>
      </c>
      <c r="B24" s="99">
        <v>1.141969</v>
      </c>
      <c r="C24" s="98">
        <v>0</v>
      </c>
      <c r="D24" s="99">
        <v>11.247242</v>
      </c>
      <c r="E24" s="99">
        <v>46.594666</v>
      </c>
      <c r="F24" s="98">
        <v>0</v>
      </c>
      <c r="G24" s="98">
        <v>0.006059999999999999</v>
      </c>
      <c r="H24" s="98">
        <v>0</v>
      </c>
      <c r="I24" s="99">
        <v>5099.5913820000005</v>
      </c>
      <c r="J24" s="99">
        <v>107.479595</v>
      </c>
      <c r="K24" s="99">
        <v>530.0229700000001</v>
      </c>
      <c r="L24" s="99">
        <v>5796.083884000001</v>
      </c>
      <c r="M24" s="100"/>
      <c r="O24" s="95"/>
    </row>
    <row r="25" spans="1:16" ht="12" customHeight="1">
      <c r="A25" s="94" t="s">
        <v>132</v>
      </c>
      <c r="B25" s="99">
        <v>7.922361999999995</v>
      </c>
      <c r="C25" s="98">
        <v>0</v>
      </c>
      <c r="D25" s="99">
        <v>12.156133</v>
      </c>
      <c r="E25" s="99">
        <v>48.630715</v>
      </c>
      <c r="F25" s="98">
        <v>0</v>
      </c>
      <c r="G25" s="98">
        <v>0</v>
      </c>
      <c r="H25" s="98">
        <v>0</v>
      </c>
      <c r="I25" s="99">
        <v>5162.086719000001</v>
      </c>
      <c r="J25" s="99">
        <v>106.89248000000028</v>
      </c>
      <c r="K25" s="99">
        <v>419.8651940000001</v>
      </c>
      <c r="L25" s="99">
        <v>5757.553603000001</v>
      </c>
      <c r="M25" s="100"/>
      <c r="O25" s="95"/>
      <c r="P25" s="97"/>
    </row>
    <row r="26" spans="1:16" ht="12" customHeight="1">
      <c r="A26" s="94" t="s">
        <v>135</v>
      </c>
      <c r="B26" s="99">
        <v>7.5731980000000005</v>
      </c>
      <c r="C26" s="98">
        <v>0</v>
      </c>
      <c r="D26" s="99">
        <v>12.589616</v>
      </c>
      <c r="E26" s="99">
        <v>34.1717693</v>
      </c>
      <c r="F26" s="98">
        <v>0</v>
      </c>
      <c r="G26" s="98">
        <v>0</v>
      </c>
      <c r="H26" s="98">
        <v>0</v>
      </c>
      <c r="I26" s="99">
        <v>5193.662476</v>
      </c>
      <c r="J26" s="99">
        <v>118.5630139</v>
      </c>
      <c r="K26" s="99">
        <v>667.018591</v>
      </c>
      <c r="L26" s="99">
        <v>6033.578664200001</v>
      </c>
      <c r="M26" s="100"/>
      <c r="O26" s="95"/>
      <c r="P26" s="97"/>
    </row>
    <row r="27" spans="1:16" ht="12" customHeight="1">
      <c r="A27" s="88" t="s">
        <v>138</v>
      </c>
      <c r="B27" s="99">
        <v>5.035694790000001</v>
      </c>
      <c r="C27" s="98">
        <v>0</v>
      </c>
      <c r="D27" s="99">
        <v>13.190985000000001</v>
      </c>
      <c r="E27" s="99">
        <v>39.67202306</v>
      </c>
      <c r="F27" s="98">
        <v>0</v>
      </c>
      <c r="G27" s="98">
        <v>0</v>
      </c>
      <c r="H27" s="98">
        <v>0</v>
      </c>
      <c r="I27" s="99">
        <v>5303.2261821600005</v>
      </c>
      <c r="J27" s="99">
        <v>129.4169606</v>
      </c>
      <c r="K27" s="99">
        <v>1120.76209513</v>
      </c>
      <c r="L27" s="99">
        <v>6611.303940739999</v>
      </c>
      <c r="M27" s="100"/>
      <c r="O27" s="95"/>
      <c r="P27" s="97"/>
    </row>
    <row r="28" spans="1:16" ht="12" customHeight="1">
      <c r="A28" s="96">
        <v>2011</v>
      </c>
      <c r="B28" s="99"/>
      <c r="C28" s="98"/>
      <c r="D28" s="99"/>
      <c r="E28" s="99"/>
      <c r="F28" s="98"/>
      <c r="G28" s="98"/>
      <c r="H28" s="98"/>
      <c r="I28" s="99"/>
      <c r="J28" s="99"/>
      <c r="K28" s="99"/>
      <c r="L28" s="99"/>
      <c r="M28" s="100"/>
      <c r="O28" s="95"/>
      <c r="P28" s="97"/>
    </row>
    <row r="29" spans="1:16" ht="12" customHeight="1">
      <c r="A29" s="88" t="s">
        <v>129</v>
      </c>
      <c r="B29" s="98">
        <v>0</v>
      </c>
      <c r="C29" s="98">
        <v>0</v>
      </c>
      <c r="D29" s="99">
        <v>13.76499</v>
      </c>
      <c r="E29" s="99">
        <v>45.574176</v>
      </c>
      <c r="F29" s="98">
        <v>0</v>
      </c>
      <c r="G29" s="98">
        <v>0</v>
      </c>
      <c r="H29" s="98">
        <v>0</v>
      </c>
      <c r="I29" s="99">
        <v>5736.291192</v>
      </c>
      <c r="J29" s="99">
        <v>87.6626680000002</v>
      </c>
      <c r="K29" s="99">
        <v>468.6739809999999</v>
      </c>
      <c r="L29" s="99">
        <v>6351.996784999999</v>
      </c>
      <c r="M29" s="100"/>
      <c r="O29" s="95"/>
      <c r="P29" s="97"/>
    </row>
    <row r="30" spans="1:16" ht="12" customHeight="1">
      <c r="A30" s="88" t="s">
        <v>132</v>
      </c>
      <c r="B30" s="99">
        <v>5.10667137</v>
      </c>
      <c r="C30" s="98">
        <v>0</v>
      </c>
      <c r="D30" s="99">
        <v>14.227886</v>
      </c>
      <c r="E30" s="99">
        <v>48.197345490000004</v>
      </c>
      <c r="F30" s="98">
        <v>0</v>
      </c>
      <c r="G30" s="98">
        <v>0</v>
      </c>
      <c r="H30" s="98">
        <v>0</v>
      </c>
      <c r="I30" s="99">
        <v>5886.25847074</v>
      </c>
      <c r="J30" s="99">
        <v>188.38527747000015</v>
      </c>
      <c r="K30" s="99">
        <v>748.12351838</v>
      </c>
      <c r="L30" s="99">
        <v>6890.29916945</v>
      </c>
      <c r="M30" s="100"/>
      <c r="O30" s="95"/>
      <c r="P30" s="97"/>
    </row>
    <row r="31" spans="1:16" ht="12" customHeight="1">
      <c r="A31" s="88" t="s">
        <v>135</v>
      </c>
      <c r="B31" s="99">
        <v>4.57576144</v>
      </c>
      <c r="C31" s="98">
        <v>0</v>
      </c>
      <c r="D31" s="99">
        <v>14.438638000000001</v>
      </c>
      <c r="E31" s="99">
        <v>50.42352375000001</v>
      </c>
      <c r="F31" s="98">
        <v>0</v>
      </c>
      <c r="G31" s="98">
        <v>0</v>
      </c>
      <c r="H31" s="98">
        <v>0</v>
      </c>
      <c r="I31" s="99">
        <v>5979.95556399</v>
      </c>
      <c r="J31" s="99">
        <v>193.54837938000003</v>
      </c>
      <c r="K31" s="99">
        <v>725.2788552000001</v>
      </c>
      <c r="L31" s="99">
        <v>6968.220721760001</v>
      </c>
      <c r="M31" s="100"/>
      <c r="O31" s="95"/>
      <c r="P31" s="97"/>
    </row>
    <row r="32" spans="1:16" ht="12" customHeight="1">
      <c r="A32" s="88" t="s">
        <v>217</v>
      </c>
      <c r="B32" s="99">
        <v>13.642</v>
      </c>
      <c r="C32" s="98">
        <v>0</v>
      </c>
      <c r="D32" s="99">
        <v>8.22532</v>
      </c>
      <c r="E32" s="99">
        <v>48.62156426</v>
      </c>
      <c r="F32" s="98">
        <v>0</v>
      </c>
      <c r="G32" s="99">
        <v>2.8663994899999996</v>
      </c>
      <c r="H32" s="98">
        <v>0</v>
      </c>
      <c r="I32" s="99">
        <v>6344.8</v>
      </c>
      <c r="J32" s="99">
        <v>241.4</v>
      </c>
      <c r="K32" s="99">
        <v>952.5448917900001</v>
      </c>
      <c r="L32" s="99">
        <v>7612.074849840001</v>
      </c>
      <c r="M32" s="100"/>
      <c r="O32" s="95"/>
      <c r="P32" s="97"/>
    </row>
    <row r="33" spans="1:16" ht="12" customHeight="1">
      <c r="A33" s="96">
        <v>2012</v>
      </c>
      <c r="B33" s="99"/>
      <c r="C33" s="98"/>
      <c r="D33" s="99"/>
      <c r="E33" s="99"/>
      <c r="F33" s="98"/>
      <c r="G33" s="98"/>
      <c r="H33" s="98"/>
      <c r="I33" s="99"/>
      <c r="J33" s="99"/>
      <c r="K33" s="99"/>
      <c r="L33" s="99"/>
      <c r="M33" s="100"/>
      <c r="O33" s="95"/>
      <c r="P33" s="97"/>
    </row>
    <row r="34" spans="1:16" ht="12" customHeight="1">
      <c r="A34" s="88" t="s">
        <v>129</v>
      </c>
      <c r="B34" s="99">
        <v>6.906000000000001</v>
      </c>
      <c r="C34" s="98">
        <v>0</v>
      </c>
      <c r="D34" s="99">
        <v>7.9028860000000005</v>
      </c>
      <c r="E34" s="99">
        <v>74.54077951</v>
      </c>
      <c r="F34" s="98">
        <v>0</v>
      </c>
      <c r="G34" s="99">
        <v>2.8407808599999997</v>
      </c>
      <c r="H34" s="98">
        <v>0</v>
      </c>
      <c r="I34" s="99">
        <v>6472.88624683</v>
      </c>
      <c r="J34" s="99">
        <v>234.76635034999993</v>
      </c>
      <c r="K34" s="99">
        <v>1139.9137645199999</v>
      </c>
      <c r="L34" s="99">
        <v>7939.75680807</v>
      </c>
      <c r="M34" s="100"/>
      <c r="O34" s="95"/>
      <c r="P34" s="97"/>
    </row>
    <row r="35" spans="1:16" ht="12" customHeight="1">
      <c r="A35" s="88" t="s">
        <v>132</v>
      </c>
      <c r="B35" s="99">
        <v>4.495</v>
      </c>
      <c r="C35" s="98">
        <v>0</v>
      </c>
      <c r="D35" s="99">
        <v>8.145698</v>
      </c>
      <c r="E35" s="99">
        <v>72.02373402</v>
      </c>
      <c r="F35" s="98">
        <v>0</v>
      </c>
      <c r="G35" s="99">
        <v>3.11913598</v>
      </c>
      <c r="H35" s="98">
        <v>0</v>
      </c>
      <c r="I35" s="99">
        <v>6366.9271731</v>
      </c>
      <c r="J35" s="99">
        <v>238.57326565</v>
      </c>
      <c r="K35" s="99">
        <v>1411.00155673</v>
      </c>
      <c r="L35" s="99">
        <v>8104.28556348</v>
      </c>
      <c r="M35" s="100"/>
      <c r="O35" s="95"/>
      <c r="P35" s="97"/>
    </row>
    <row r="36" spans="1:16" ht="12" customHeight="1">
      <c r="A36" s="88" t="s">
        <v>206</v>
      </c>
      <c r="B36" s="99">
        <v>5.15</v>
      </c>
      <c r="C36" s="98">
        <v>0</v>
      </c>
      <c r="D36" s="99">
        <v>9.203725</v>
      </c>
      <c r="E36" s="99">
        <v>75.91950809</v>
      </c>
      <c r="F36" s="98">
        <v>0</v>
      </c>
      <c r="G36" s="99">
        <v>2.7883990499999998</v>
      </c>
      <c r="H36" s="98">
        <v>0</v>
      </c>
      <c r="I36" s="99">
        <v>6447.13340239</v>
      </c>
      <c r="J36" s="99">
        <v>246.20024625000008</v>
      </c>
      <c r="K36" s="99">
        <v>1596.78976936</v>
      </c>
      <c r="L36" s="99">
        <v>8383.18505014</v>
      </c>
      <c r="M36" s="100"/>
      <c r="O36" s="95"/>
      <c r="P36" s="97"/>
    </row>
    <row r="37" spans="1:16" s="51" customFormat="1" ht="12" customHeight="1">
      <c r="A37" s="88" t="s">
        <v>210</v>
      </c>
      <c r="B37" s="99">
        <v>15.057</v>
      </c>
      <c r="C37" s="98">
        <v>0</v>
      </c>
      <c r="D37" s="99">
        <v>10.249392</v>
      </c>
      <c r="E37" s="99">
        <v>98.49502904</v>
      </c>
      <c r="F37" s="98">
        <v>0</v>
      </c>
      <c r="G37" s="99">
        <v>2.9</v>
      </c>
      <c r="H37" s="98">
        <v>0</v>
      </c>
      <c r="I37" s="99">
        <v>6583.130257230001</v>
      </c>
      <c r="J37" s="99">
        <v>258.78811416999963</v>
      </c>
      <c r="K37" s="99">
        <v>1809.1712787499998</v>
      </c>
      <c r="L37" s="99">
        <v>8777.810382020001</v>
      </c>
      <c r="M37" s="100"/>
      <c r="N37" s="100"/>
      <c r="O37" s="101"/>
      <c r="P37" s="102"/>
    </row>
    <row r="38" spans="1:16" s="51" customFormat="1" ht="12" customHeight="1">
      <c r="A38" s="86">
        <v>2013</v>
      </c>
      <c r="B38" s="99"/>
      <c r="C38" s="98"/>
      <c r="D38" s="99"/>
      <c r="E38" s="99"/>
      <c r="F38" s="99"/>
      <c r="G38" s="99"/>
      <c r="H38" s="98"/>
      <c r="I38" s="98"/>
      <c r="J38" s="99"/>
      <c r="K38" s="99"/>
      <c r="L38" s="99"/>
      <c r="M38" s="100"/>
      <c r="N38" s="85"/>
      <c r="O38" s="101"/>
      <c r="P38" s="102"/>
    </row>
    <row r="39" spans="1:20" s="51" customFormat="1" ht="12" customHeight="1">
      <c r="A39" s="88" t="s">
        <v>129</v>
      </c>
      <c r="B39" s="99">
        <v>5.629999999999999</v>
      </c>
      <c r="C39" s="98">
        <v>0</v>
      </c>
      <c r="D39" s="99">
        <v>9.833233</v>
      </c>
      <c r="E39" s="99">
        <v>82</v>
      </c>
      <c r="F39" s="98">
        <v>0</v>
      </c>
      <c r="G39" s="99">
        <v>2.797491</v>
      </c>
      <c r="H39" s="98">
        <v>0</v>
      </c>
      <c r="I39" s="99">
        <v>7274.882061600001</v>
      </c>
      <c r="J39" s="99">
        <v>314.30072719000015</v>
      </c>
      <c r="K39" s="99">
        <v>1470.7360615300001</v>
      </c>
      <c r="L39" s="99">
        <v>9160.210656650002</v>
      </c>
      <c r="M39" s="80"/>
      <c r="T39" s="81"/>
    </row>
    <row r="40" spans="1:21" ht="12" customHeight="1">
      <c r="A40" s="88" t="s">
        <v>132</v>
      </c>
      <c r="B40" s="99">
        <v>7</v>
      </c>
      <c r="C40" s="98">
        <v>0</v>
      </c>
      <c r="D40" s="99">
        <v>9.757626</v>
      </c>
      <c r="E40" s="99">
        <v>83.2</v>
      </c>
      <c r="F40" s="98">
        <v>0</v>
      </c>
      <c r="G40" s="99">
        <v>2.700886</v>
      </c>
      <c r="H40" s="98">
        <v>0</v>
      </c>
      <c r="I40" s="99">
        <v>7460.28927412</v>
      </c>
      <c r="J40" s="99">
        <v>369.97742140999924</v>
      </c>
      <c r="K40" s="99">
        <v>1838.7243658900002</v>
      </c>
      <c r="L40" s="99">
        <v>9771.623801419999</v>
      </c>
      <c r="M40" s="82"/>
      <c r="N40" s="82"/>
      <c r="O40" s="82"/>
      <c r="P40" s="82"/>
      <c r="Q40" s="82"/>
      <c r="R40" s="82"/>
      <c r="S40" s="82"/>
      <c r="T40" s="82"/>
      <c r="U40" s="82"/>
    </row>
    <row r="41" spans="1:20" s="51" customFormat="1" ht="12" customHeight="1">
      <c r="A41" s="88" t="s">
        <v>212</v>
      </c>
      <c r="B41" s="99">
        <v>8.4</v>
      </c>
      <c r="C41" s="98">
        <v>0</v>
      </c>
      <c r="D41" s="99">
        <v>11.040032</v>
      </c>
      <c r="E41" s="99">
        <v>67.6</v>
      </c>
      <c r="F41" s="98">
        <v>0</v>
      </c>
      <c r="G41" s="99">
        <v>2.700886</v>
      </c>
      <c r="H41" s="98">
        <v>0</v>
      </c>
      <c r="I41" s="99">
        <v>7526.72678965</v>
      </c>
      <c r="J41" s="99">
        <v>372.29583968</v>
      </c>
      <c r="K41" s="99">
        <v>2249.60520197</v>
      </c>
      <c r="L41" s="99">
        <v>10238.33364316</v>
      </c>
      <c r="M41" s="80"/>
      <c r="T41" s="81"/>
    </row>
    <row r="42" spans="1:20" s="51" customFormat="1" ht="12" customHeight="1">
      <c r="A42" s="88" t="s">
        <v>210</v>
      </c>
      <c r="B42" s="99">
        <v>10.9</v>
      </c>
      <c r="C42" s="98">
        <v>0</v>
      </c>
      <c r="D42" s="99">
        <v>12.9</v>
      </c>
      <c r="E42" s="99">
        <v>64.8</v>
      </c>
      <c r="F42" s="98">
        <v>0</v>
      </c>
      <c r="G42" s="99">
        <v>2.6</v>
      </c>
      <c r="H42" s="98">
        <v>0</v>
      </c>
      <c r="I42" s="99">
        <v>7595.8</v>
      </c>
      <c r="J42" s="99">
        <v>360.5</v>
      </c>
      <c r="K42" s="99">
        <v>2368.9</v>
      </c>
      <c r="L42" s="99">
        <v>10416.5</v>
      </c>
      <c r="M42" s="80"/>
      <c r="T42" s="81"/>
    </row>
    <row r="43" spans="1:20" s="51" customFormat="1" ht="12" customHeight="1">
      <c r="A43" s="86">
        <v>2014</v>
      </c>
      <c r="B43" s="99"/>
      <c r="C43" s="98"/>
      <c r="D43" s="99"/>
      <c r="E43" s="99"/>
      <c r="F43" s="98"/>
      <c r="G43" s="99"/>
      <c r="H43" s="98"/>
      <c r="I43" s="99"/>
      <c r="J43" s="99"/>
      <c r="K43" s="99"/>
      <c r="L43" s="99"/>
      <c r="M43" s="80"/>
      <c r="T43" s="81"/>
    </row>
    <row r="44" spans="1:20" s="51" customFormat="1" ht="12" customHeight="1">
      <c r="A44" s="88" t="s">
        <v>129</v>
      </c>
      <c r="B44" s="99">
        <v>13.479191000000009</v>
      </c>
      <c r="C44" s="98">
        <v>0</v>
      </c>
      <c r="D44" s="99">
        <v>13</v>
      </c>
      <c r="E44" s="99">
        <v>75.44625317</v>
      </c>
      <c r="F44" s="98">
        <v>0</v>
      </c>
      <c r="G44" s="99">
        <v>2.6</v>
      </c>
      <c r="H44" s="98">
        <v>0</v>
      </c>
      <c r="I44" s="99">
        <v>8448.02038165</v>
      </c>
      <c r="J44" s="99">
        <v>374.7077264399999</v>
      </c>
      <c r="K44" s="99">
        <v>1996.65250572</v>
      </c>
      <c r="L44" s="99">
        <v>10923.922826979999</v>
      </c>
      <c r="M44" s="80"/>
      <c r="T44" s="81"/>
    </row>
    <row r="45" spans="1:20" s="51" customFormat="1" ht="12" customHeight="1">
      <c r="A45" s="88" t="s">
        <v>200</v>
      </c>
      <c r="B45" s="99">
        <v>7.0410710000000005</v>
      </c>
      <c r="C45" s="98">
        <v>0</v>
      </c>
      <c r="D45" s="99">
        <v>13</v>
      </c>
      <c r="E45" s="99">
        <v>59.81886268</v>
      </c>
      <c r="F45" s="98">
        <v>0</v>
      </c>
      <c r="G45" s="99">
        <v>2.6</v>
      </c>
      <c r="H45" s="98">
        <v>0</v>
      </c>
      <c r="I45" s="99">
        <v>8446.21751025</v>
      </c>
      <c r="J45" s="99">
        <v>400.44614107999996</v>
      </c>
      <c r="K45" s="99">
        <v>1970.34436789</v>
      </c>
      <c r="L45" s="99">
        <v>10899.4492219</v>
      </c>
      <c r="M45" s="80"/>
      <c r="T45" s="81"/>
    </row>
    <row r="46" spans="1:20" s="51" customFormat="1" ht="12" customHeight="1">
      <c r="A46" s="88" t="s">
        <v>135</v>
      </c>
      <c r="B46" s="99">
        <v>8.972499</v>
      </c>
      <c r="C46" s="98">
        <v>0</v>
      </c>
      <c r="D46" s="99">
        <v>12.73982</v>
      </c>
      <c r="E46" s="99">
        <v>42.02525883</v>
      </c>
      <c r="F46" s="98">
        <v>0</v>
      </c>
      <c r="G46" s="99">
        <v>2.512991</v>
      </c>
      <c r="H46" s="98">
        <v>0</v>
      </c>
      <c r="I46" s="99">
        <v>8508.55553438</v>
      </c>
      <c r="J46" s="99">
        <v>370.17559563</v>
      </c>
      <c r="K46" s="99">
        <v>1843.9421826899998</v>
      </c>
      <c r="L46" s="99">
        <v>10788.923881530001</v>
      </c>
      <c r="M46" s="80"/>
      <c r="T46" s="81"/>
    </row>
    <row r="47" spans="1:20" s="51" customFormat="1" ht="12" customHeight="1">
      <c r="A47" s="88" t="s">
        <v>138</v>
      </c>
      <c r="B47" s="99">
        <v>8.551499</v>
      </c>
      <c r="C47" s="98">
        <v>0</v>
      </c>
      <c r="D47" s="99">
        <v>12.73982</v>
      </c>
      <c r="E47" s="99">
        <v>48.13982383</v>
      </c>
      <c r="F47" s="98">
        <v>0</v>
      </c>
      <c r="G47" s="99">
        <v>2.459937</v>
      </c>
      <c r="H47" s="98">
        <v>0</v>
      </c>
      <c r="I47" s="99">
        <v>8613.47292991</v>
      </c>
      <c r="J47" s="99">
        <v>390.97044987999925</v>
      </c>
      <c r="K47" s="99">
        <v>2339.4544589099996</v>
      </c>
      <c r="L47" s="99">
        <v>11415.788918530001</v>
      </c>
      <c r="M47" s="80"/>
      <c r="T47" s="81"/>
    </row>
    <row r="48" spans="1:20" s="51" customFormat="1" ht="12" customHeight="1">
      <c r="A48" s="86">
        <v>2015</v>
      </c>
      <c r="B48" s="121"/>
      <c r="C48" s="120"/>
      <c r="D48" s="121"/>
      <c r="E48" s="121"/>
      <c r="F48" s="121"/>
      <c r="G48" s="121"/>
      <c r="H48" s="120"/>
      <c r="I48" s="120"/>
      <c r="J48" s="121"/>
      <c r="K48" s="121"/>
      <c r="L48" s="126"/>
      <c r="M48" s="80"/>
      <c r="T48" s="81"/>
    </row>
    <row r="49" spans="1:20" s="51" customFormat="1" ht="12" customHeight="1">
      <c r="A49" s="88" t="s">
        <v>129</v>
      </c>
      <c r="B49" s="99">
        <v>7.031499</v>
      </c>
      <c r="C49" s="98">
        <v>0</v>
      </c>
      <c r="D49" s="99">
        <v>18.022281</v>
      </c>
      <c r="E49" s="99">
        <v>67.84900762000001</v>
      </c>
      <c r="F49" s="98">
        <v>0</v>
      </c>
      <c r="G49" s="99">
        <v>2.40095</v>
      </c>
      <c r="H49" s="98">
        <v>0</v>
      </c>
      <c r="I49" s="99">
        <v>9275.303391618376</v>
      </c>
      <c r="J49" s="99">
        <v>332.47931608000005</v>
      </c>
      <c r="K49" s="99">
        <v>2048.13487679563</v>
      </c>
      <c r="L49" s="99">
        <v>11751.221322114006</v>
      </c>
      <c r="M49" s="80"/>
      <c r="T49" s="81"/>
    </row>
    <row r="50" spans="1:20" s="51" customFormat="1" ht="12" customHeight="1">
      <c r="A50" s="88" t="s">
        <v>132</v>
      </c>
      <c r="B50" s="99">
        <v>8.76397</v>
      </c>
      <c r="C50" s="98">
        <v>0</v>
      </c>
      <c r="D50" s="99">
        <v>18.914139</v>
      </c>
      <c r="E50" s="99">
        <v>61.8385416</v>
      </c>
      <c r="F50" s="98">
        <v>0</v>
      </c>
      <c r="G50" s="99">
        <v>2.34144</v>
      </c>
      <c r="H50" s="98">
        <v>0</v>
      </c>
      <c r="I50" s="99">
        <v>9314.42539534</v>
      </c>
      <c r="J50" s="99">
        <v>348.9158627299997</v>
      </c>
      <c r="K50" s="99">
        <v>2220.13956027</v>
      </c>
      <c r="L50" s="99">
        <v>11975.33890894</v>
      </c>
      <c r="M50" s="80"/>
      <c r="T50" s="81"/>
    </row>
    <row r="51" spans="1:20" s="51" customFormat="1" ht="12" customHeight="1">
      <c r="A51" s="88" t="s">
        <v>135</v>
      </c>
      <c r="B51" s="99">
        <v>12.859969999999999</v>
      </c>
      <c r="C51" s="98">
        <v>0</v>
      </c>
      <c r="D51" s="99">
        <v>19.891441999999998</v>
      </c>
      <c r="E51" s="99">
        <v>81.19801185</v>
      </c>
      <c r="F51" s="98">
        <v>0</v>
      </c>
      <c r="G51" s="99">
        <v>2.28139303</v>
      </c>
      <c r="H51" s="98">
        <v>0</v>
      </c>
      <c r="I51" s="99">
        <v>9344.373279140002</v>
      </c>
      <c r="J51" s="99">
        <v>328.66680831</v>
      </c>
      <c r="K51" s="99">
        <v>2216.6729298899995</v>
      </c>
      <c r="L51" s="99">
        <v>12005.94383422</v>
      </c>
      <c r="M51" s="80"/>
      <c r="T51" s="81"/>
    </row>
    <row r="52" spans="1:20" s="51" customFormat="1" ht="12" customHeight="1">
      <c r="A52" s="88" t="s">
        <v>138</v>
      </c>
      <c r="B52" s="99">
        <v>13.206969999999998</v>
      </c>
      <c r="C52" s="98">
        <v>0.00225</v>
      </c>
      <c r="D52" s="99">
        <v>18.347258999999998</v>
      </c>
      <c r="E52" s="99">
        <v>99.96105320000001</v>
      </c>
      <c r="F52" s="98">
        <v>0</v>
      </c>
      <c r="G52" s="99">
        <v>2.2406930000000003</v>
      </c>
      <c r="H52" s="98">
        <v>0</v>
      </c>
      <c r="I52" s="99">
        <v>9360.619191409998</v>
      </c>
      <c r="J52" s="99">
        <v>311.6396921099993</v>
      </c>
      <c r="K52" s="99">
        <v>2453.2463552418085</v>
      </c>
      <c r="L52" s="99">
        <v>12259.263463961805</v>
      </c>
      <c r="M52" s="80"/>
      <c r="T52" s="81"/>
    </row>
    <row r="53" spans="1:20" s="51" customFormat="1" ht="12" customHeight="1">
      <c r="A53" s="86">
        <v>2016</v>
      </c>
      <c r="B53" s="121"/>
      <c r="C53" s="120"/>
      <c r="D53" s="121"/>
      <c r="E53" s="121"/>
      <c r="F53" s="121"/>
      <c r="G53" s="121"/>
      <c r="H53" s="120"/>
      <c r="I53" s="120"/>
      <c r="J53" s="121"/>
      <c r="K53" s="121"/>
      <c r="L53" s="126"/>
      <c r="M53" s="80"/>
      <c r="T53" s="81"/>
    </row>
    <row r="54" spans="1:20" s="51" customFormat="1" ht="12" customHeight="1">
      <c r="A54" s="88" t="s">
        <v>218</v>
      </c>
      <c r="B54" s="99">
        <v>12.224969999999999</v>
      </c>
      <c r="C54" s="98">
        <v>0.00225</v>
      </c>
      <c r="D54" s="99">
        <v>17.874769</v>
      </c>
      <c r="E54" s="99">
        <v>129.322437</v>
      </c>
      <c r="F54" s="98">
        <v>0</v>
      </c>
      <c r="G54" s="99">
        <v>2.191499</v>
      </c>
      <c r="H54" s="98">
        <v>0</v>
      </c>
      <c r="I54" s="99">
        <v>9899.63476463</v>
      </c>
      <c r="J54" s="99">
        <v>317.57074628999965</v>
      </c>
      <c r="K54" s="99">
        <v>2081.8051587569544</v>
      </c>
      <c r="L54" s="99">
        <v>12460.626594676953</v>
      </c>
      <c r="M54" s="80"/>
      <c r="T54" s="81"/>
    </row>
    <row r="55" spans="1:20" s="51" customFormat="1" ht="12" customHeight="1">
      <c r="A55" s="88" t="s">
        <v>200</v>
      </c>
      <c r="B55" s="99">
        <v>12.25497</v>
      </c>
      <c r="C55" s="98">
        <v>0</v>
      </c>
      <c r="D55" s="99">
        <v>17.372962</v>
      </c>
      <c r="E55" s="99">
        <v>161.10429599999998</v>
      </c>
      <c r="F55" s="98">
        <v>0</v>
      </c>
      <c r="G55" s="99">
        <v>3.231665</v>
      </c>
      <c r="H55" s="98">
        <v>0</v>
      </c>
      <c r="I55" s="99">
        <v>9882.99305463</v>
      </c>
      <c r="J55" s="99">
        <v>328.45065329</v>
      </c>
      <c r="K55" s="99">
        <v>2441.02971312</v>
      </c>
      <c r="L55" s="99">
        <v>12846.43731404</v>
      </c>
      <c r="M55" s="80"/>
      <c r="T55" s="81"/>
    </row>
    <row r="56" spans="1:20" s="51" customFormat="1" ht="12" customHeight="1">
      <c r="A56" s="88" t="s">
        <v>206</v>
      </c>
      <c r="B56" s="99">
        <v>11.929683999999998</v>
      </c>
      <c r="C56" s="98">
        <v>0</v>
      </c>
      <c r="D56" s="99">
        <v>17.201161</v>
      </c>
      <c r="E56" s="99">
        <v>140.38187951</v>
      </c>
      <c r="F56" s="98">
        <v>0</v>
      </c>
      <c r="G56" s="99">
        <v>3.231665</v>
      </c>
      <c r="H56" s="98">
        <v>0</v>
      </c>
      <c r="I56" s="99">
        <v>9962.86587344</v>
      </c>
      <c r="J56" s="99">
        <v>393.35257162999994</v>
      </c>
      <c r="K56" s="99">
        <v>2985.6237458000005</v>
      </c>
      <c r="L56" s="99">
        <v>13514.58658038</v>
      </c>
      <c r="M56" s="80"/>
      <c r="T56" s="81"/>
    </row>
    <row r="57" spans="1:20" s="51" customFormat="1" ht="12" customHeight="1">
      <c r="A57" s="88" t="s">
        <v>138</v>
      </c>
      <c r="B57" s="99">
        <v>11.105262</v>
      </c>
      <c r="C57" s="98">
        <v>0</v>
      </c>
      <c r="D57" s="99">
        <v>17.201161</v>
      </c>
      <c r="E57" s="99">
        <v>104.25466051000001</v>
      </c>
      <c r="F57" s="98">
        <v>0</v>
      </c>
      <c r="G57" s="99">
        <v>2.910636</v>
      </c>
      <c r="H57" s="98">
        <v>0</v>
      </c>
      <c r="I57" s="99">
        <v>5731.307145440001</v>
      </c>
      <c r="J57" s="99">
        <v>4332.425665630001</v>
      </c>
      <c r="K57" s="99">
        <v>3094.7563487999996</v>
      </c>
      <c r="L57" s="99">
        <v>13293.960879380002</v>
      </c>
      <c r="M57" s="80"/>
      <c r="T57" s="81"/>
    </row>
    <row r="58" spans="1:20" s="51" customFormat="1" ht="12" customHeight="1">
      <c r="A58" s="96">
        <v>2017</v>
      </c>
      <c r="B58" s="99"/>
      <c r="C58" s="98"/>
      <c r="D58" s="99"/>
      <c r="E58" s="99"/>
      <c r="F58" s="98"/>
      <c r="G58" s="99"/>
      <c r="H58" s="98"/>
      <c r="I58" s="99"/>
      <c r="J58" s="99"/>
      <c r="K58" s="99"/>
      <c r="L58" s="99"/>
      <c r="M58" s="80"/>
      <c r="T58" s="81"/>
    </row>
    <row r="59" spans="1:20" s="51" customFormat="1" ht="12" customHeight="1">
      <c r="A59" s="88" t="s">
        <v>129</v>
      </c>
      <c r="B59" s="99">
        <v>11.356126</v>
      </c>
      <c r="C59" s="98">
        <v>0</v>
      </c>
      <c r="D59" s="99">
        <v>16.447602</v>
      </c>
      <c r="E59" s="99">
        <v>125.89995981</v>
      </c>
      <c r="F59" s="98">
        <v>0</v>
      </c>
      <c r="G59" s="99">
        <v>2.905042</v>
      </c>
      <c r="H59" s="98">
        <v>0</v>
      </c>
      <c r="I59" s="99">
        <v>10257.44382819</v>
      </c>
      <c r="J59" s="99">
        <v>367.19129456999997</v>
      </c>
      <c r="K59" s="99">
        <v>2759.1946847699996</v>
      </c>
      <c r="L59" s="99">
        <v>12460.626594676953</v>
      </c>
      <c r="M59" s="80"/>
      <c r="T59" s="81"/>
    </row>
    <row r="60" spans="1:20" s="51" customFormat="1" ht="12" customHeight="1">
      <c r="A60" s="88" t="s">
        <v>200</v>
      </c>
      <c r="B60" s="99">
        <v>12.484169999999999</v>
      </c>
      <c r="C60" s="98">
        <v>0</v>
      </c>
      <c r="D60" s="99">
        <v>16.447602</v>
      </c>
      <c r="E60" s="99">
        <v>123.70807542</v>
      </c>
      <c r="F60" s="98">
        <v>0</v>
      </c>
      <c r="G60" s="99">
        <v>2.9435149999999997</v>
      </c>
      <c r="H60" s="98">
        <v>0</v>
      </c>
      <c r="I60" s="99">
        <v>10295.05776403</v>
      </c>
      <c r="J60" s="99">
        <v>381.89689356000014</v>
      </c>
      <c r="K60" s="99">
        <v>2964.7778876800003</v>
      </c>
      <c r="L60" s="99">
        <v>12846.43731404</v>
      </c>
      <c r="M60" s="80"/>
      <c r="T60" s="81"/>
    </row>
    <row r="61" spans="1:20" s="51" customFormat="1" ht="12" customHeight="1">
      <c r="A61" s="88" t="s">
        <v>206</v>
      </c>
      <c r="B61" s="99">
        <v>10.374248</v>
      </c>
      <c r="C61" s="98">
        <v>0</v>
      </c>
      <c r="D61" s="99">
        <v>16.447602</v>
      </c>
      <c r="E61" s="99">
        <v>133.1161863</v>
      </c>
      <c r="F61" s="98">
        <v>0</v>
      </c>
      <c r="G61" s="99">
        <v>3.466179</v>
      </c>
      <c r="H61" s="98">
        <v>0</v>
      </c>
      <c r="I61" s="99">
        <v>10521.639395540002</v>
      </c>
      <c r="J61" s="99">
        <v>377.93258773</v>
      </c>
      <c r="K61" s="99">
        <v>3133.4781446399998</v>
      </c>
      <c r="L61" s="99">
        <v>13514.58658038</v>
      </c>
      <c r="M61" s="80"/>
      <c r="T61" s="81"/>
    </row>
    <row r="62" spans="1:20" s="51" customFormat="1" ht="12" customHeight="1">
      <c r="A62" s="88" t="s">
        <v>138</v>
      </c>
      <c r="B62" s="99">
        <v>8.852260999999999</v>
      </c>
      <c r="C62" s="98">
        <v>0</v>
      </c>
      <c r="D62" s="99">
        <v>16.447602</v>
      </c>
      <c r="E62" s="99">
        <v>143.99560434999998</v>
      </c>
      <c r="F62" s="98">
        <v>0</v>
      </c>
      <c r="G62" s="99">
        <v>3.466179</v>
      </c>
      <c r="H62" s="98">
        <v>0</v>
      </c>
      <c r="I62" s="99">
        <v>10654.150505040001</v>
      </c>
      <c r="J62" s="99">
        <v>337.77647762999993</v>
      </c>
      <c r="K62" s="99">
        <v>3379.2034681899995</v>
      </c>
      <c r="L62" s="99">
        <v>13293.960879380002</v>
      </c>
      <c r="M62" s="80"/>
      <c r="T62" s="81"/>
    </row>
    <row r="63" spans="1:20" s="51" customFormat="1" ht="12" customHeight="1">
      <c r="A63" s="96">
        <v>2018</v>
      </c>
      <c r="B63" s="99"/>
      <c r="C63" s="98"/>
      <c r="D63" s="99"/>
      <c r="E63" s="99"/>
      <c r="F63" s="98"/>
      <c r="G63" s="99"/>
      <c r="H63" s="98"/>
      <c r="I63" s="99"/>
      <c r="J63" s="99"/>
      <c r="K63" s="99"/>
      <c r="L63" s="99"/>
      <c r="M63" s="80"/>
      <c r="T63" s="81"/>
    </row>
    <row r="64" spans="1:20" s="51" customFormat="1" ht="12" customHeight="1">
      <c r="A64" s="88" t="s">
        <v>129</v>
      </c>
      <c r="B64" s="99">
        <v>11.61420852</v>
      </c>
      <c r="C64" s="98">
        <v>0</v>
      </c>
      <c r="D64" s="99">
        <v>16.202026</v>
      </c>
      <c r="E64" s="99">
        <v>83.39154488999999</v>
      </c>
      <c r="F64" s="98">
        <v>0</v>
      </c>
      <c r="G64" s="99">
        <v>3.466179</v>
      </c>
      <c r="H64" s="98">
        <v>0</v>
      </c>
      <c r="I64" s="99">
        <v>10980.615944579999</v>
      </c>
      <c r="J64" s="99">
        <v>353.53231601</v>
      </c>
      <c r="K64" s="99">
        <v>2828.0682779200006</v>
      </c>
      <c r="L64" s="99">
        <v>14276.890496919998</v>
      </c>
      <c r="T64" s="81"/>
    </row>
    <row r="65" spans="1:20" s="51" customFormat="1" ht="12" customHeight="1">
      <c r="A65" s="122" t="s">
        <v>132</v>
      </c>
      <c r="B65" s="99">
        <v>10.78847392</v>
      </c>
      <c r="C65" s="98">
        <v>0</v>
      </c>
      <c r="D65" s="99">
        <v>15.737816</v>
      </c>
      <c r="E65" s="99">
        <v>59.19322443</v>
      </c>
      <c r="F65" s="98">
        <v>0</v>
      </c>
      <c r="G65" s="98">
        <v>0</v>
      </c>
      <c r="H65" s="98">
        <v>0</v>
      </c>
      <c r="I65" s="99">
        <v>11316.399324599999</v>
      </c>
      <c r="J65" s="99">
        <v>408.5875557799999</v>
      </c>
      <c r="K65" s="99">
        <v>2509.40390418</v>
      </c>
      <c r="L65" s="99">
        <v>14320.110298909998</v>
      </c>
      <c r="T65" s="81"/>
    </row>
    <row r="66" spans="1:20" s="51" customFormat="1" ht="12" customHeight="1">
      <c r="A66" s="122" t="s">
        <v>135</v>
      </c>
      <c r="B66" s="99">
        <v>11.09047309</v>
      </c>
      <c r="C66" s="98">
        <v>0</v>
      </c>
      <c r="D66" s="99">
        <v>15.813525</v>
      </c>
      <c r="E66" s="99">
        <v>100.68152796000001</v>
      </c>
      <c r="F66" s="98">
        <v>0</v>
      </c>
      <c r="G66" s="98">
        <v>0</v>
      </c>
      <c r="H66" s="98">
        <v>0</v>
      </c>
      <c r="I66" s="99">
        <v>11333.891837729998</v>
      </c>
      <c r="J66" s="99">
        <v>481.88309545</v>
      </c>
      <c r="K66" s="99">
        <v>2677.5207026700004</v>
      </c>
      <c r="L66" s="99">
        <v>14620.881161899999</v>
      </c>
      <c r="T66" s="81"/>
    </row>
    <row r="67" spans="1:20" s="51" customFormat="1" ht="12" customHeight="1">
      <c r="A67" s="122" t="s">
        <v>210</v>
      </c>
      <c r="B67" s="99">
        <v>12.77047284</v>
      </c>
      <c r="C67" s="98">
        <v>0</v>
      </c>
      <c r="D67" s="99">
        <v>15.966448</v>
      </c>
      <c r="E67" s="99">
        <v>73.76881078</v>
      </c>
      <c r="F67" s="98">
        <v>0</v>
      </c>
      <c r="G67" s="98">
        <v>0</v>
      </c>
      <c r="H67" s="98">
        <v>0</v>
      </c>
      <c r="I67" s="99">
        <v>11534.29526487</v>
      </c>
      <c r="J67" s="99">
        <v>448.50612745</v>
      </c>
      <c r="K67" s="99">
        <v>2777.121243790001</v>
      </c>
      <c r="L67" s="99">
        <v>14862.42836773</v>
      </c>
      <c r="T67" s="81"/>
    </row>
    <row r="68" spans="1:20" s="51" customFormat="1" ht="12" customHeight="1">
      <c r="A68" s="96">
        <v>2019</v>
      </c>
      <c r="B68" s="99"/>
      <c r="C68" s="98"/>
      <c r="D68" s="99"/>
      <c r="E68" s="99"/>
      <c r="F68" s="98"/>
      <c r="G68" s="98"/>
      <c r="H68" s="98"/>
      <c r="I68" s="99"/>
      <c r="J68" s="99"/>
      <c r="K68" s="99"/>
      <c r="L68" s="99"/>
      <c r="T68" s="81"/>
    </row>
    <row r="69" spans="1:20" s="51" customFormat="1" ht="12" customHeight="1">
      <c r="A69" s="88" t="s">
        <v>129</v>
      </c>
      <c r="B69" s="99">
        <v>12.73843221</v>
      </c>
      <c r="C69" s="98">
        <v>0</v>
      </c>
      <c r="D69" s="99">
        <v>16.133396</v>
      </c>
      <c r="E69" s="99">
        <v>106.89947135999999</v>
      </c>
      <c r="F69" s="98">
        <v>0</v>
      </c>
      <c r="G69" s="99">
        <v>0</v>
      </c>
      <c r="H69" s="98">
        <v>0</v>
      </c>
      <c r="I69" s="99">
        <v>11982.615179129998</v>
      </c>
      <c r="J69" s="99">
        <v>548.0482913</v>
      </c>
      <c r="K69" s="99">
        <v>2469.6079286199997</v>
      </c>
      <c r="L69" s="99">
        <v>15136.042698619998</v>
      </c>
      <c r="T69" s="81"/>
    </row>
    <row r="70" spans="1:20" s="51" customFormat="1" ht="12" customHeight="1">
      <c r="A70" s="125" t="s">
        <v>219</v>
      </c>
      <c r="B70" s="123">
        <v>11.412432209999999</v>
      </c>
      <c r="C70" s="124">
        <v>0</v>
      </c>
      <c r="D70" s="123">
        <v>16.133396</v>
      </c>
      <c r="E70" s="123">
        <v>93.68062736</v>
      </c>
      <c r="F70" s="124">
        <v>0</v>
      </c>
      <c r="G70" s="124">
        <v>0</v>
      </c>
      <c r="H70" s="124">
        <v>0</v>
      </c>
      <c r="I70" s="123">
        <v>12147.91459813</v>
      </c>
      <c r="J70" s="123">
        <v>493.1344102999999</v>
      </c>
      <c r="K70" s="123">
        <v>2902.5516543100002</v>
      </c>
      <c r="L70" s="123">
        <v>15664.82711831</v>
      </c>
      <c r="T70" s="81"/>
    </row>
    <row r="71" spans="1:20" s="51" customFormat="1" ht="12">
      <c r="A71" s="122"/>
      <c r="B71" s="99"/>
      <c r="C71" s="98"/>
      <c r="D71" s="99"/>
      <c r="E71" s="99"/>
      <c r="F71" s="98"/>
      <c r="G71" s="98"/>
      <c r="H71" s="98"/>
      <c r="I71" s="99"/>
      <c r="J71" s="99"/>
      <c r="K71" s="99"/>
      <c r="L71" s="99"/>
      <c r="M71" s="80"/>
      <c r="T71" s="81"/>
    </row>
    <row r="72" spans="1:20" ht="35.25" customHeight="1">
      <c r="A72" s="80" t="s">
        <v>155</v>
      </c>
      <c r="B72" s="181" t="s">
        <v>207</v>
      </c>
      <c r="C72" s="182"/>
      <c r="D72" s="182"/>
      <c r="E72" s="182"/>
      <c r="F72" s="182"/>
      <c r="G72" s="182"/>
      <c r="H72" s="182"/>
      <c r="I72" s="182"/>
      <c r="J72" s="182"/>
      <c r="K72" s="182"/>
      <c r="L72" s="182"/>
      <c r="M72" s="100"/>
      <c r="N72" s="51"/>
      <c r="T72" s="84"/>
    </row>
    <row r="73" spans="1:14" ht="12.75">
      <c r="A73" s="80" t="s">
        <v>156</v>
      </c>
      <c r="B73" s="181" t="s">
        <v>211</v>
      </c>
      <c r="C73" s="182"/>
      <c r="D73" s="182"/>
      <c r="E73" s="182"/>
      <c r="F73" s="182"/>
      <c r="G73" s="182"/>
      <c r="H73" s="182"/>
      <c r="I73" s="182"/>
      <c r="J73" s="182"/>
      <c r="K73" s="182"/>
      <c r="L73" s="182"/>
      <c r="M73" s="51"/>
      <c r="N73" s="100"/>
    </row>
    <row r="74" spans="1:14" ht="12.75">
      <c r="A74" s="80" t="s">
        <v>213</v>
      </c>
      <c r="B74" s="100" t="s">
        <v>214</v>
      </c>
      <c r="C74" s="82"/>
      <c r="D74" s="82"/>
      <c r="E74" s="82"/>
      <c r="F74" s="82"/>
      <c r="G74" s="82"/>
      <c r="H74" s="82"/>
      <c r="I74" s="82"/>
      <c r="J74" s="82"/>
      <c r="K74" s="82"/>
      <c r="L74" s="82"/>
      <c r="M74" s="51"/>
      <c r="N74" s="100"/>
    </row>
    <row r="75" spans="1:14" ht="12.75">
      <c r="A75" s="80" t="s">
        <v>208</v>
      </c>
      <c r="B75" s="165" t="s">
        <v>209</v>
      </c>
      <c r="C75" s="165"/>
      <c r="D75" s="82"/>
      <c r="E75" s="82"/>
      <c r="F75" s="82"/>
      <c r="G75" s="82"/>
      <c r="H75" s="82"/>
      <c r="I75" s="82"/>
      <c r="J75" s="82"/>
      <c r="K75" s="82"/>
      <c r="L75" s="82"/>
      <c r="M75" s="51"/>
      <c r="N75" s="100"/>
    </row>
    <row r="76" spans="1:14" ht="12">
      <c r="A76" s="104"/>
      <c r="B76" s="105"/>
      <c r="C76" s="105"/>
      <c r="D76" s="106"/>
      <c r="E76" s="103"/>
      <c r="F76" s="103"/>
      <c r="G76" s="103"/>
      <c r="H76" s="103"/>
      <c r="I76" s="103"/>
      <c r="J76" s="107"/>
      <c r="K76" s="103"/>
      <c r="L76" s="103"/>
      <c r="M76" s="51"/>
      <c r="N76" s="100"/>
    </row>
    <row r="77" spans="1:12" ht="12">
      <c r="A77" s="104"/>
      <c r="B77" s="105"/>
      <c r="C77" s="105"/>
      <c r="D77" s="105"/>
      <c r="E77" s="103"/>
      <c r="F77" s="103"/>
      <c r="G77" s="103"/>
      <c r="H77" s="103"/>
      <c r="I77" s="103"/>
      <c r="J77" s="103"/>
      <c r="K77" s="103"/>
      <c r="L77" s="103"/>
    </row>
    <row r="78" spans="1:12" ht="11.25" customHeight="1">
      <c r="A78" s="104"/>
      <c r="B78" s="105"/>
      <c r="C78" s="105"/>
      <c r="D78" s="105"/>
      <c r="E78" s="105"/>
      <c r="F78" s="103"/>
      <c r="G78" s="105"/>
      <c r="H78" s="105"/>
      <c r="I78" s="105"/>
      <c r="J78" s="105"/>
      <c r="K78" s="105"/>
      <c r="L78" s="105"/>
    </row>
    <row r="79" spans="1:12" ht="11.25" customHeight="1">
      <c r="A79" s="104"/>
      <c r="B79" s="105"/>
      <c r="C79" s="105"/>
      <c r="D79" s="105"/>
      <c r="E79" s="105"/>
      <c r="F79" s="103"/>
      <c r="G79" s="105"/>
      <c r="H79" s="105"/>
      <c r="I79" s="105"/>
      <c r="J79" s="105"/>
      <c r="K79" s="105"/>
      <c r="L79" s="105"/>
    </row>
    <row r="80" spans="1:12" ht="11.25" customHeight="1">
      <c r="A80" s="104"/>
      <c r="B80" s="105"/>
      <c r="C80" s="105"/>
      <c r="D80" s="105"/>
      <c r="E80" s="105"/>
      <c r="F80" s="103"/>
      <c r="G80" s="105"/>
      <c r="H80" s="105"/>
      <c r="I80" s="105"/>
      <c r="J80" s="105"/>
      <c r="K80" s="105"/>
      <c r="L80" s="105"/>
    </row>
    <row r="81" spans="1:12" ht="11.25" customHeight="1">
      <c r="A81" s="104"/>
      <c r="B81" s="105"/>
      <c r="C81" s="108"/>
      <c r="D81" s="105"/>
      <c r="E81" s="105"/>
      <c r="F81" s="103"/>
      <c r="G81" s="105"/>
      <c r="H81" s="105"/>
      <c r="I81" s="105"/>
      <c r="J81" s="105"/>
      <c r="K81" s="105"/>
      <c r="L81" s="105"/>
    </row>
    <row r="82" spans="1:12" ht="11.25" customHeight="1">
      <c r="A82" s="104"/>
      <c r="B82" s="105"/>
      <c r="C82" s="108"/>
      <c r="D82" s="105"/>
      <c r="E82" s="105"/>
      <c r="F82" s="103"/>
      <c r="G82" s="105"/>
      <c r="H82" s="105"/>
      <c r="I82" s="105"/>
      <c r="J82" s="105"/>
      <c r="K82" s="105"/>
      <c r="L82" s="105"/>
    </row>
    <row r="83" spans="1:12" ht="11.25" customHeight="1">
      <c r="A83" s="104"/>
      <c r="B83" s="105"/>
      <c r="C83" s="108"/>
      <c r="D83" s="105"/>
      <c r="E83" s="109"/>
      <c r="F83" s="103"/>
      <c r="G83" s="105"/>
      <c r="H83" s="105"/>
      <c r="I83" s="105"/>
      <c r="J83" s="105"/>
      <c r="K83" s="105"/>
      <c r="L83" s="105"/>
    </row>
    <row r="84" spans="1:12" ht="11.25" customHeight="1">
      <c r="A84" s="104"/>
      <c r="B84" s="105"/>
      <c r="C84" s="108"/>
      <c r="D84" s="105"/>
      <c r="E84" s="109"/>
      <c r="F84" s="105"/>
      <c r="G84" s="105"/>
      <c r="H84" s="105"/>
      <c r="I84" s="105"/>
      <c r="J84" s="105"/>
      <c r="K84" s="105"/>
      <c r="L84" s="105"/>
    </row>
    <row r="85" spans="1:14" s="84" customFormat="1" ht="12">
      <c r="A85" s="83"/>
      <c r="B85" s="105"/>
      <c r="C85" s="105"/>
      <c r="D85" s="105"/>
      <c r="E85" s="109"/>
      <c r="F85" s="105"/>
      <c r="G85" s="105"/>
      <c r="H85" s="105"/>
      <c r="I85" s="105"/>
      <c r="J85" s="105"/>
      <c r="K85" s="105"/>
      <c r="L85" s="105"/>
      <c r="N85" s="110"/>
    </row>
    <row r="86" spans="2:12" ht="12">
      <c r="B86" s="105"/>
      <c r="C86" s="105"/>
      <c r="D86" s="105"/>
      <c r="E86" s="109"/>
      <c r="F86" s="109"/>
      <c r="G86" s="105"/>
      <c r="H86" s="105"/>
      <c r="I86" s="105"/>
      <c r="J86" s="105"/>
      <c r="K86" s="105"/>
      <c r="L86" s="105"/>
    </row>
    <row r="87" spans="1:12" ht="12">
      <c r="A87" s="104"/>
      <c r="B87" s="105"/>
      <c r="C87" s="105"/>
      <c r="D87" s="105"/>
      <c r="E87" s="109"/>
      <c r="F87" s="105"/>
      <c r="G87" s="105"/>
      <c r="H87" s="105"/>
      <c r="I87" s="105"/>
      <c r="J87" s="105"/>
      <c r="K87" s="105"/>
      <c r="L87" s="105"/>
    </row>
    <row r="88" spans="1:12" ht="12">
      <c r="A88" s="104"/>
      <c r="B88" s="105"/>
      <c r="C88" s="105"/>
      <c r="D88" s="105"/>
      <c r="E88" s="109"/>
      <c r="F88" s="105"/>
      <c r="G88" s="105"/>
      <c r="H88" s="105"/>
      <c r="I88" s="105"/>
      <c r="J88" s="105"/>
      <c r="K88" s="105"/>
      <c r="L88" s="105"/>
    </row>
    <row r="89" spans="1:12" ht="12">
      <c r="A89" s="104"/>
      <c r="B89" s="105"/>
      <c r="C89" s="105"/>
      <c r="D89" s="105"/>
      <c r="E89" s="109"/>
      <c r="F89" s="105"/>
      <c r="G89" s="105"/>
      <c r="H89" s="105"/>
      <c r="I89" s="105"/>
      <c r="J89" s="105"/>
      <c r="K89" s="105"/>
      <c r="L89" s="105"/>
    </row>
    <row r="90" spans="1:12" ht="12">
      <c r="A90" s="111"/>
      <c r="B90" s="109"/>
      <c r="C90" s="109"/>
      <c r="D90" s="109"/>
      <c r="E90" s="109"/>
      <c r="F90" s="109"/>
      <c r="G90" s="109"/>
      <c r="H90" s="109"/>
      <c r="I90" s="109"/>
      <c r="J90" s="109"/>
      <c r="K90" s="109"/>
      <c r="L90" s="109"/>
    </row>
    <row r="91" spans="1:5" ht="12">
      <c r="A91" s="106"/>
      <c r="B91" s="106"/>
      <c r="C91" s="105"/>
      <c r="D91" s="106"/>
      <c r="E91" s="110"/>
    </row>
    <row r="92" spans="1:5" ht="12">
      <c r="A92" s="104"/>
      <c r="B92" s="105"/>
      <c r="C92" s="105"/>
      <c r="D92" s="106"/>
      <c r="E92" s="110"/>
    </row>
    <row r="93" spans="1:12" ht="12">
      <c r="A93" s="104"/>
      <c r="B93" s="105"/>
      <c r="C93" s="105"/>
      <c r="D93" s="105"/>
      <c r="E93" s="105"/>
      <c r="F93" s="104"/>
      <c r="G93" s="105"/>
      <c r="H93" s="105"/>
      <c r="I93" s="105"/>
      <c r="J93" s="105"/>
      <c r="K93" s="105"/>
      <c r="L93" s="105"/>
    </row>
    <row r="94" spans="1:12" ht="12">
      <c r="A94" s="104"/>
      <c r="B94" s="105"/>
      <c r="C94" s="105"/>
      <c r="D94" s="105"/>
      <c r="E94" s="105"/>
      <c r="F94" s="104"/>
      <c r="G94" s="105"/>
      <c r="H94" s="105"/>
      <c r="I94" s="105"/>
      <c r="J94" s="105"/>
      <c r="K94" s="105"/>
      <c r="L94" s="105"/>
    </row>
    <row r="95" spans="1:12" ht="12">
      <c r="A95" s="104"/>
      <c r="B95" s="105"/>
      <c r="C95" s="105"/>
      <c r="D95" s="105"/>
      <c r="E95" s="105"/>
      <c r="F95" s="104"/>
      <c r="G95" s="105"/>
      <c r="H95" s="105"/>
      <c r="I95" s="105"/>
      <c r="J95" s="105"/>
      <c r="K95" s="105"/>
      <c r="L95" s="105"/>
    </row>
    <row r="96" spans="1:12" ht="12">
      <c r="A96" s="104"/>
      <c r="B96" s="105"/>
      <c r="C96" s="105"/>
      <c r="D96" s="105"/>
      <c r="E96" s="105"/>
      <c r="F96" s="104"/>
      <c r="G96" s="105"/>
      <c r="H96" s="105"/>
      <c r="I96" s="105"/>
      <c r="J96" s="105"/>
      <c r="K96" s="105"/>
      <c r="L96" s="105"/>
    </row>
    <row r="97" spans="1:12" ht="12">
      <c r="A97" s="104"/>
      <c r="B97" s="105"/>
      <c r="C97" s="105"/>
      <c r="D97" s="105"/>
      <c r="E97" s="105"/>
      <c r="F97" s="104"/>
      <c r="G97" s="105"/>
      <c r="H97" s="105"/>
      <c r="I97" s="105"/>
      <c r="J97" s="105"/>
      <c r="K97" s="105"/>
      <c r="L97" s="105"/>
    </row>
    <row r="98" spans="1:12" ht="12">
      <c r="A98" s="104"/>
      <c r="B98" s="105"/>
      <c r="C98" s="105"/>
      <c r="D98" s="105"/>
      <c r="E98" s="105"/>
      <c r="F98" s="104"/>
      <c r="G98" s="105"/>
      <c r="H98" s="105"/>
      <c r="I98" s="105"/>
      <c r="J98" s="105"/>
      <c r="K98" s="105"/>
      <c r="L98" s="105"/>
    </row>
    <row r="99" spans="1:14" s="84" customFormat="1" ht="12">
      <c r="A99" s="104"/>
      <c r="B99" s="105"/>
      <c r="C99" s="105"/>
      <c r="D99" s="105"/>
      <c r="E99" s="105"/>
      <c r="F99" s="104"/>
      <c r="G99" s="105"/>
      <c r="H99" s="105"/>
      <c r="I99" s="105"/>
      <c r="J99" s="105"/>
      <c r="K99" s="105"/>
      <c r="L99" s="105"/>
      <c r="N99" s="110"/>
    </row>
    <row r="100" spans="1:12" ht="12">
      <c r="A100" s="104"/>
      <c r="B100" s="105"/>
      <c r="C100" s="105"/>
      <c r="D100" s="105"/>
      <c r="E100" s="105"/>
      <c r="F100" s="104"/>
      <c r="G100" s="105"/>
      <c r="H100" s="105"/>
      <c r="I100" s="105"/>
      <c r="J100" s="105"/>
      <c r="K100" s="105"/>
      <c r="L100" s="105"/>
    </row>
    <row r="101" spans="1:12" ht="12">
      <c r="A101" s="104"/>
      <c r="B101" s="105"/>
      <c r="C101" s="105"/>
      <c r="D101" s="105"/>
      <c r="E101" s="105"/>
      <c r="F101" s="104"/>
      <c r="G101" s="105"/>
      <c r="H101" s="105"/>
      <c r="I101" s="105"/>
      <c r="J101" s="105"/>
      <c r="K101" s="105"/>
      <c r="L101" s="105"/>
    </row>
    <row r="102" spans="1:12" ht="12">
      <c r="A102" s="104"/>
      <c r="B102" s="105"/>
      <c r="C102" s="105"/>
      <c r="D102" s="105"/>
      <c r="E102" s="105"/>
      <c r="F102" s="104"/>
      <c r="G102" s="105"/>
      <c r="H102" s="105"/>
      <c r="I102" s="105"/>
      <c r="J102" s="105"/>
      <c r="K102" s="105"/>
      <c r="L102" s="105"/>
    </row>
    <row r="103" spans="1:12" ht="12">
      <c r="A103" s="104"/>
      <c r="B103" s="105"/>
      <c r="C103" s="105"/>
      <c r="D103" s="105"/>
      <c r="E103" s="105"/>
      <c r="F103" s="104"/>
      <c r="G103" s="105"/>
      <c r="H103" s="105"/>
      <c r="I103" s="105"/>
      <c r="J103" s="105"/>
      <c r="K103" s="105"/>
      <c r="L103" s="105"/>
    </row>
    <row r="104" spans="1:12" ht="12">
      <c r="A104" s="112"/>
      <c r="B104" s="109"/>
      <c r="C104" s="109"/>
      <c r="D104" s="109"/>
      <c r="E104" s="105"/>
      <c r="F104" s="104"/>
      <c r="G104" s="105"/>
      <c r="H104" s="109"/>
      <c r="I104" s="109"/>
      <c r="J104" s="109"/>
      <c r="K104" s="109"/>
      <c r="L104" s="109"/>
    </row>
    <row r="105" spans="1:7" ht="12">
      <c r="A105" s="106"/>
      <c r="B105" s="109"/>
      <c r="C105" s="109"/>
      <c r="D105" s="106"/>
      <c r="E105" s="105"/>
      <c r="F105" s="104"/>
      <c r="G105" s="105"/>
    </row>
    <row r="106" spans="1:7" ht="12">
      <c r="A106" s="111"/>
      <c r="B106" s="109"/>
      <c r="C106" s="109"/>
      <c r="D106" s="106"/>
      <c r="E106" s="105"/>
      <c r="F106" s="104"/>
      <c r="G106" s="105"/>
    </row>
    <row r="107" spans="1:7" ht="12">
      <c r="A107" s="106"/>
      <c r="B107" s="104"/>
      <c r="C107" s="104"/>
      <c r="D107" s="106"/>
      <c r="E107" s="105"/>
      <c r="F107" s="104"/>
      <c r="G107" s="105"/>
    </row>
    <row r="108" spans="1:7" ht="12">
      <c r="A108" s="106"/>
      <c r="B108" s="104"/>
      <c r="C108" s="104"/>
      <c r="D108" s="106"/>
      <c r="E108" s="105"/>
      <c r="F108" s="104"/>
      <c r="G108" s="105"/>
    </row>
    <row r="109" spans="1:7" ht="12">
      <c r="A109" s="106"/>
      <c r="B109" s="104"/>
      <c r="C109" s="104"/>
      <c r="D109" s="106"/>
      <c r="E109" s="105"/>
      <c r="F109" s="104"/>
      <c r="G109" s="105"/>
    </row>
    <row r="110" spans="2:7" ht="12">
      <c r="B110" s="104"/>
      <c r="C110" s="104"/>
      <c r="E110" s="105"/>
      <c r="F110" s="104"/>
      <c r="G110" s="105"/>
    </row>
    <row r="111" spans="2:7" ht="12">
      <c r="B111" s="104"/>
      <c r="C111" s="104"/>
      <c r="E111" s="105"/>
      <c r="F111" s="104"/>
      <c r="G111" s="105"/>
    </row>
    <row r="112" spans="2:7" ht="12">
      <c r="B112" s="104"/>
      <c r="C112" s="104"/>
      <c r="E112" s="105"/>
      <c r="F112" s="104"/>
      <c r="G112" s="105"/>
    </row>
    <row r="113" spans="2:7" ht="12">
      <c r="B113" s="104"/>
      <c r="C113" s="104"/>
      <c r="E113" s="105"/>
      <c r="F113" s="104"/>
      <c r="G113" s="105"/>
    </row>
    <row r="114" spans="2:3" ht="12">
      <c r="B114" s="104"/>
      <c r="C114" s="104"/>
    </row>
    <row r="115" spans="1:7" ht="12">
      <c r="A115" s="94"/>
      <c r="B115" s="104"/>
      <c r="C115" s="104"/>
      <c r="E115" s="113"/>
      <c r="G115" s="113"/>
    </row>
    <row r="116" spans="1:3" ht="12">
      <c r="A116" s="94"/>
      <c r="B116" s="104"/>
      <c r="C116" s="104"/>
    </row>
    <row r="117" spans="1:7" ht="12">
      <c r="A117" s="94"/>
      <c r="B117" s="104"/>
      <c r="C117" s="104"/>
      <c r="G117" s="110"/>
    </row>
    <row r="118" spans="1:3" ht="12">
      <c r="A118" s="94"/>
      <c r="B118" s="104"/>
      <c r="C118" s="104"/>
    </row>
    <row r="119" spans="1:3" ht="12">
      <c r="A119" s="94"/>
      <c r="B119" s="104"/>
      <c r="C119" s="104"/>
    </row>
    <row r="120" spans="1:3" ht="12">
      <c r="A120" s="94"/>
      <c r="B120" s="104"/>
      <c r="C120" s="104"/>
    </row>
    <row r="121" spans="1:3" ht="12">
      <c r="A121" s="94"/>
      <c r="B121" s="104"/>
      <c r="C121" s="104"/>
    </row>
    <row r="122" spans="1:3" ht="12">
      <c r="A122" s="94"/>
      <c r="B122" s="104"/>
      <c r="C122" s="104"/>
    </row>
    <row r="123" spans="1:3" ht="12">
      <c r="A123" s="94"/>
      <c r="B123" s="104"/>
      <c r="C123" s="104"/>
    </row>
    <row r="124" spans="2:3" ht="12">
      <c r="B124" s="104"/>
      <c r="C124" s="104"/>
    </row>
    <row r="125" spans="2:3" ht="12">
      <c r="B125" s="104"/>
      <c r="C125" s="104"/>
    </row>
    <row r="126" spans="2:3" ht="12">
      <c r="B126" s="104"/>
      <c r="C126" s="104"/>
    </row>
    <row r="127" spans="2:3" ht="12">
      <c r="B127" s="114"/>
      <c r="C127" s="114"/>
    </row>
  </sheetData>
  <sheetProtection/>
  <mergeCells count="17">
    <mergeCell ref="B73:L73"/>
    <mergeCell ref="D6:D7"/>
    <mergeCell ref="C5:D5"/>
    <mergeCell ref="C6:C7"/>
    <mergeCell ref="H5:H7"/>
    <mergeCell ref="B72:L72"/>
    <mergeCell ref="B5:B7"/>
    <mergeCell ref="B75:C75"/>
    <mergeCell ref="A2:L2"/>
    <mergeCell ref="A3:L3"/>
    <mergeCell ref="F5:F7"/>
    <mergeCell ref="J5:J7"/>
    <mergeCell ref="K5:K7"/>
    <mergeCell ref="E5:E7"/>
    <mergeCell ref="I5:I7"/>
    <mergeCell ref="L5:L7"/>
    <mergeCell ref="A5:A7"/>
  </mergeCells>
  <printOptions horizontalCentered="1"/>
  <pageMargins left="0.17" right="0.17" top="0.590551181102362" bottom="0.196850393700787" header="0.511811023622047" footer="0.511811023622047"/>
  <pageSetup fitToHeight="1" fitToWidth="1" horizontalDpi="300" verticalDpi="300" orientation="landscape"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Papua New Guinea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tirau</dc:creator>
  <cp:keywords/>
  <dc:description/>
  <cp:lastModifiedBy>Ishmel Libitino</cp:lastModifiedBy>
  <cp:lastPrinted>2015-05-10T23:33:27Z</cp:lastPrinted>
  <dcterms:created xsi:type="dcterms:W3CDTF">2006-06-05T02:18:19Z</dcterms:created>
  <dcterms:modified xsi:type="dcterms:W3CDTF">2019-09-09T05:15:41Z</dcterms:modified>
  <cp:category/>
  <cp:version/>
  <cp:contentType/>
  <cp:contentStatus/>
</cp:coreProperties>
</file>