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840" windowWidth="7380" windowHeight="729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13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4-13'!$A$1:$Q$89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<sst xmlns="http://schemas.openxmlformats.org/spreadsheetml/2006/main" count="758" uniqueCount="225">
  <si>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</si>
  <si>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</si>
  <si>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</si>
  <si>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</si>
  <si>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</si>
  <si>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</si>
  <si>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</si>
  <si>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</si>
  <si>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</si>
  <si>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</si>
  <si>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</si>
  <si>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</si>
  <si>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</si>
  <si>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</si>
  <si>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</si>
  <si>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</si>
  <si>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</si>
  <si>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</si>
  <si>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</si>
  <si>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</si>
  <si>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</si>
  <si>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</si>
  <si>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</si>
  <si>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</si>
  <si>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</si>
  <si>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</si>
  <si>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</si>
  <si>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</si>
  <si>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</si>
  <si>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</si>
  <si>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</si>
  <si>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</si>
  <si>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</si>
  <si>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</si>
  <si>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</si>
  <si>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</si>
  <si>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</si>
  <si>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</si>
  <si>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</si>
  <si>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</si>
  <si>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</si>
  <si>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</si>
  <si>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</si>
  <si>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</si>
  <si>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>sep</t>
  </si>
  <si>
    <t xml:space="preserve">Jun </t>
  </si>
  <si>
    <t>S22</t>
  </si>
  <si>
    <t>S23</t>
  </si>
  <si>
    <t>S24</t>
  </si>
  <si>
    <t>S27</t>
  </si>
  <si>
    <t>S26</t>
  </si>
  <si>
    <t>dec</t>
  </si>
  <si>
    <t xml:space="preserve">Currency and Deposits </t>
  </si>
  <si>
    <t>Deposites with Commercial Banks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</si>
  <si>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</si>
  <si>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</si>
  <si>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</si>
  <si>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</si>
  <si>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</si>
  <si>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</si>
  <si>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</si>
  <si>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</si>
  <si>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</si>
  <si>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</si>
  <si>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</si>
  <si>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</si>
  <si>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</si>
  <si>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</si>
  <si>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Break in Series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</si>
  <si>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</si>
  <si>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</si>
  <si>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</si>
  <si>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</si>
  <si>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</si>
  <si>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</si>
  <si>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</si>
  <si>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</si>
  <si>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</si>
  <si>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</si>
  <si>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</si>
  <si>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</si>
  <si>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</si>
  <si>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</si>
  <si>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</si>
  <si>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</si>
  <si>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</si>
  <si>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</si>
  <si>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</si>
  <si>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</si>
  <si>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</si>
  <si>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</si>
  <si>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</si>
  <si>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</si>
  <si>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</si>
  <si>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</si>
  <si>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</si>
  <si>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</si>
  <si>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</si>
  <si>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</si>
  <si>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</si>
  <si>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</si>
  <si>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</si>
  <si>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</si>
  <si>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</si>
  <si>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</si>
  <si>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</si>
  <si>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</si>
  <si>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</si>
  <si>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</si>
  <si>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</si>
  <si>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</si>
  <si>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</si>
  <si>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</si>
  <si>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</si>
  <si>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</si>
  <si>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</si>
  <si>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</si>
  <si>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</si>
  <si>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</si>
  <si>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</si>
  <si>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</si>
  <si>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</si>
  <si>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</si>
  <si>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</si>
  <si>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</si>
  <si>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</si>
  <si>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</si>
  <si>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</si>
  <si>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</si>
  <si>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</si>
  <si>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</si>
  <si>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</si>
  <si>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</si>
  <si>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</si>
  <si>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</si>
  <si>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</si>
  <si>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</si>
  <si>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</si>
  <si>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</si>
  <si>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</si>
  <si>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</si>
  <si>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</si>
  <si>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</si>
  <si>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</si>
  <si>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</si>
  <si>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</si>
  <si>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</si>
  <si>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</si>
  <si>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</si>
  <si>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</si>
  <si>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</si>
  <si>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</si>
  <si>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</si>
  <si>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</si>
  <si>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</si>
  <si>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</si>
  <si>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</si>
  <si>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</si>
  <si>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</si>
  <si>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</si>
  <si>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</si>
  <si>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BPNG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</si>
  <si>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</si>
  <si>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</si>
  <si>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</si>
  <si>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</si>
  <si>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</si>
  <si>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</si>
  <si>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</si>
  <si>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</si>
  <si>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</si>
  <si>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</si>
  <si>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</si>
  <si>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</si>
  <si>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</si>
  <si>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</si>
  <si>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</si>
  <si>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</si>
  <si>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</si>
  <si>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</si>
  <si>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</si>
  <si>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</si>
  <si>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</si>
  <si>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</si>
  <si>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</si>
  <si>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</si>
  <si>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</si>
  <si>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</si>
  <si>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</si>
  <si>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</si>
  <si>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</si>
  <si>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</si>
  <si>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</si>
  <si>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</si>
  <si>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</si>
  <si>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</si>
  <si>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</si>
  <si>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</si>
  <si>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</si>
  <si>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</si>
  <si>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</si>
  <si>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</si>
  <si>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</si>
  <si>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</si>
  <si>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</si>
  <si>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</si>
  <si>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</si>
  <si>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</si>
  <si>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</si>
  <si>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</si>
  <si>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</si>
  <si>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</si>
  <si>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</si>
  <si>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</si>
  <si>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End of Period (a)</t>
  </si>
  <si>
    <t xml:space="preserve">Sep </t>
  </si>
  <si>
    <t xml:space="preserve">   Sep </t>
  </si>
  <si>
    <t xml:space="preserve">     Dec </t>
  </si>
  <si>
    <t>(p)</t>
  </si>
  <si>
    <t>Preliminary</t>
  </si>
  <si>
    <t>…</t>
  </si>
  <si>
    <t xml:space="preserve">Mar </t>
  </si>
  <si>
    <t>TABLE 4.13: NATIONAL DEVELOPMENT BANK - ASSETS (b)</t>
  </si>
  <si>
    <t>Yet to report for September and December 2015.</t>
  </si>
  <si>
    <t>Sep (p)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</si>
</sst>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\-"/>
    <numFmt numFmtId="176" formatCode="..."/>
    <numFmt numFmtId="177" formatCode="0.000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4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9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82" fontId="17" fillId="0" borderId="0" applyFon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" fontId="18" fillId="29" borderId="3">
      <alignment horizontal="right" vertical="center"/>
      <protection/>
    </xf>
    <xf numFmtId="0" fontId="19" fillId="29" borderId="3">
      <alignment horizontal="right" vertical="center"/>
      <protection/>
    </xf>
    <xf numFmtId="0" fontId="16" fillId="29" borderId="4">
      <alignment/>
      <protection/>
    </xf>
    <xf numFmtId="0" fontId="18" fillId="30" borderId="3">
      <alignment horizontal="center" vertical="center"/>
      <protection/>
    </xf>
    <xf numFmtId="1" fontId="18" fillId="29" borderId="3">
      <alignment horizontal="right" vertical="center"/>
      <protection/>
    </xf>
    <xf numFmtId="0" fontId="16" fillId="29" borderId="0">
      <alignment/>
      <protection/>
    </xf>
    <xf numFmtId="0" fontId="20" fillId="29" borderId="3">
      <alignment horizontal="left" vertical="center"/>
      <protection/>
    </xf>
    <xf numFmtId="0" fontId="20" fillId="29" borderId="3">
      <alignment/>
      <protection/>
    </xf>
    <xf numFmtId="0" fontId="19" fillId="29" borderId="3">
      <alignment horizontal="right" vertical="center"/>
      <protection/>
    </xf>
    <xf numFmtId="0" fontId="21" fillId="31" borderId="3">
      <alignment horizontal="left" vertical="center"/>
      <protection/>
    </xf>
    <xf numFmtId="0" fontId="21" fillId="31" borderId="3">
      <alignment horizontal="left" vertical="center"/>
      <protection/>
    </xf>
    <xf numFmtId="0" fontId="22" fillId="29" borderId="3">
      <alignment horizontal="left" vertical="center"/>
      <protection/>
    </xf>
    <xf numFmtId="0" fontId="23" fillId="29" borderId="4">
      <alignment/>
      <protection/>
    </xf>
    <xf numFmtId="0" fontId="18" fillId="32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Protection="0">
      <alignment/>
    </xf>
    <xf numFmtId="183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24" fillId="0" borderId="0" applyProtection="0">
      <alignment/>
    </xf>
    <xf numFmtId="0" fontId="4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6" fillId="34" borderId="1" applyNumberFormat="0" applyAlignment="0" applyProtection="0"/>
    <xf numFmtId="0" fontId="57" fillId="0" borderId="8" applyNumberFormat="0" applyFill="0" applyAlignment="0" applyProtection="0"/>
    <xf numFmtId="0" fontId="58" fillId="35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59" fillId="27" borderId="10" applyNumberFormat="0" applyAlignment="0" applyProtection="0"/>
    <xf numFmtId="9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right" vertical="center" indent="1"/>
    </xf>
    <xf numFmtId="176" fontId="10" fillId="0" borderId="0" xfId="0" applyNumberFormat="1" applyFont="1" applyFill="1" applyAlignment="1">
      <alignment horizontal="right" vertical="center" indent="1"/>
    </xf>
    <xf numFmtId="172" fontId="10" fillId="0" borderId="0" xfId="0" applyNumberFormat="1" applyFont="1" applyFill="1" applyBorder="1" applyAlignment="1">
      <alignment horizontal="right" vertical="center" indent="1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>
      <alignment horizontal="right" vertical="center" indent="1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172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Alignment="1">
      <alignment horizontal="center" vertical="center"/>
    </xf>
    <xf numFmtId="0" fontId="10" fillId="29" borderId="1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/>
    </xf>
    <xf numFmtId="176" fontId="10" fillId="29" borderId="0" xfId="0" applyNumberFormat="1" applyFont="1" applyFill="1" applyBorder="1" applyAlignment="1">
      <alignment horizontal="center" vertical="top"/>
    </xf>
    <xf numFmtId="0" fontId="1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horizontal="center"/>
    </xf>
    <xf numFmtId="0" fontId="10" fillId="29" borderId="0" xfId="0" applyFont="1" applyFill="1" applyBorder="1" applyAlignment="1">
      <alignment horizontal="center"/>
    </xf>
    <xf numFmtId="172" fontId="10" fillId="29" borderId="0" xfId="0" applyNumberFormat="1" applyFont="1" applyFill="1" applyBorder="1" applyAlignment="1">
      <alignment horizontal="right" vertical="center" indent="1"/>
    </xf>
    <xf numFmtId="172" fontId="10" fillId="0" borderId="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center"/>
    </xf>
    <xf numFmtId="172" fontId="0" fillId="29" borderId="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 wrapText="1"/>
    </xf>
    <xf numFmtId="172" fontId="14" fillId="0" borderId="14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17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23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2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172" fontId="0" fillId="29" borderId="0" xfId="0" applyNumberFormat="1" applyFont="1" applyFill="1" applyBorder="1" applyAlignment="1">
      <alignment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onetary%20Policy%20Unit\SRF%20-%20Working%20File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TH"/>
      <sheetName val="CRF-OFC"/>
      <sheetName val="CS-OFC"/>
      <sheetName val="OFC-4SR"/>
      <sheetName val="MA-5SR"/>
      <sheetName val="Interbank Discrepancies"/>
      <sheetName val="Loan Classified - Prudential"/>
      <sheetName val="Sheet1"/>
      <sheetName val="Transferable Deposit - FC"/>
    </sheetNames>
    <sheetDataSet>
      <sheetData sheetId="19">
        <row r="769">
          <cell r="DH769">
            <v>52.434923999999995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32" t="s">
        <v>166</v>
      </c>
      <c r="B1" s="132"/>
      <c r="C1" s="132"/>
      <c r="D1" s="133"/>
      <c r="E1" s="12"/>
    </row>
    <row r="2" spans="1:5" ht="12.75">
      <c r="A2" s="18"/>
      <c r="B2" s="18"/>
      <c r="C2" s="19"/>
      <c r="D2" s="23" t="s">
        <v>55</v>
      </c>
      <c r="E2" s="20"/>
    </row>
    <row r="3" spans="1:4" s="15" customFormat="1" ht="15.75" customHeight="1">
      <c r="A3" s="13">
        <v>1</v>
      </c>
      <c r="B3" s="4" t="s">
        <v>82</v>
      </c>
      <c r="C3" s="14"/>
      <c r="D3" s="4"/>
    </row>
    <row r="4" spans="1:4" ht="12.75">
      <c r="A4" s="2">
        <v>1.1</v>
      </c>
      <c r="B4" s="6" t="s">
        <v>79</v>
      </c>
      <c r="C4" s="5" t="s">
        <v>204</v>
      </c>
      <c r="D4" s="24" t="s">
        <v>69</v>
      </c>
    </row>
    <row r="5" spans="1:4" ht="25.5">
      <c r="A5" s="11">
        <v>1.2</v>
      </c>
      <c r="B5" s="6" t="s">
        <v>80</v>
      </c>
      <c r="C5" s="5" t="s">
        <v>196</v>
      </c>
      <c r="D5" s="24" t="s">
        <v>3</v>
      </c>
    </row>
    <row r="6" spans="1:4" ht="12.75">
      <c r="A6" s="2">
        <v>1.3</v>
      </c>
      <c r="B6" s="6" t="s">
        <v>106</v>
      </c>
      <c r="C6" s="5" t="s">
        <v>199</v>
      </c>
      <c r="D6" s="24" t="s">
        <v>4</v>
      </c>
    </row>
    <row r="7" spans="1:4" ht="12.75">
      <c r="A7" s="2">
        <v>1.4</v>
      </c>
      <c r="B7" s="6" t="s">
        <v>81</v>
      </c>
      <c r="C7" s="5" t="s">
        <v>195</v>
      </c>
      <c r="D7" s="24" t="s">
        <v>5</v>
      </c>
    </row>
    <row r="8" ht="12.75">
      <c r="D8" s="24"/>
    </row>
    <row r="9" spans="1:4" ht="12.75">
      <c r="A9" s="13">
        <v>2</v>
      </c>
      <c r="B9" s="4" t="s">
        <v>105</v>
      </c>
      <c r="D9" s="24"/>
    </row>
    <row r="10" spans="1:4" ht="12.75">
      <c r="A10" s="2">
        <v>2.1</v>
      </c>
      <c r="B10" s="6" t="s">
        <v>83</v>
      </c>
      <c r="C10" s="5" t="s">
        <v>84</v>
      </c>
      <c r="D10" s="24" t="s">
        <v>6</v>
      </c>
    </row>
    <row r="11" spans="1:4" ht="25.5">
      <c r="A11" s="2">
        <v>2.2</v>
      </c>
      <c r="B11" s="6" t="s">
        <v>85</v>
      </c>
      <c r="C11" s="5" t="s">
        <v>201</v>
      </c>
      <c r="D11" s="24" t="s">
        <v>7</v>
      </c>
    </row>
    <row r="12" spans="1:4" ht="25.5">
      <c r="A12" s="2">
        <v>2.3</v>
      </c>
      <c r="B12" s="6" t="s">
        <v>86</v>
      </c>
      <c r="C12" s="5" t="s">
        <v>202</v>
      </c>
      <c r="D12" s="24" t="s">
        <v>7</v>
      </c>
    </row>
    <row r="13" ht="12.75">
      <c r="D13" s="24"/>
    </row>
    <row r="14" spans="1:4" ht="12.75">
      <c r="A14" s="13">
        <v>3</v>
      </c>
      <c r="B14" s="4" t="s">
        <v>167</v>
      </c>
      <c r="D14" s="24"/>
    </row>
    <row r="15" spans="1:4" ht="12.75">
      <c r="A15" s="2">
        <v>3.1</v>
      </c>
      <c r="B15" s="6" t="s">
        <v>123</v>
      </c>
      <c r="C15" s="5" t="s">
        <v>206</v>
      </c>
      <c r="D15" s="24" t="s">
        <v>6</v>
      </c>
    </row>
    <row r="16" spans="1:4" ht="25.5">
      <c r="A16" s="2">
        <v>3.2</v>
      </c>
      <c r="B16" s="6" t="s">
        <v>87</v>
      </c>
      <c r="C16" s="5" t="s">
        <v>207</v>
      </c>
      <c r="D16" s="24" t="s">
        <v>7</v>
      </c>
    </row>
    <row r="17" spans="1:4" ht="25.5">
      <c r="A17" s="2">
        <v>3.3</v>
      </c>
      <c r="B17" s="6" t="s">
        <v>88</v>
      </c>
      <c r="C17" s="5" t="s">
        <v>208</v>
      </c>
      <c r="D17" s="24" t="s">
        <v>7</v>
      </c>
    </row>
    <row r="18" spans="1:4" ht="12.75">
      <c r="A18" s="2">
        <v>3.4</v>
      </c>
      <c r="B18" s="6" t="s">
        <v>94</v>
      </c>
      <c r="C18" s="5" t="s">
        <v>89</v>
      </c>
      <c r="D18" s="24" t="s">
        <v>117</v>
      </c>
    </row>
    <row r="19" spans="1:4" ht="12.75">
      <c r="A19" s="2">
        <v>3.5</v>
      </c>
      <c r="B19" s="6" t="s">
        <v>95</v>
      </c>
      <c r="C19" s="5" t="s">
        <v>35</v>
      </c>
      <c r="D19" s="24" t="s">
        <v>10</v>
      </c>
    </row>
    <row r="20" spans="2:4" ht="12.75">
      <c r="B20" s="6"/>
      <c r="D20" s="24"/>
    </row>
    <row r="21" spans="2:4" ht="12.75">
      <c r="B21" s="16" t="s">
        <v>96</v>
      </c>
      <c r="D21" s="24"/>
    </row>
    <row r="22" spans="1:4" ht="12.75">
      <c r="A22" s="2">
        <v>3.6</v>
      </c>
      <c r="B22" s="17" t="s">
        <v>85</v>
      </c>
      <c r="C22" s="5" t="s">
        <v>90</v>
      </c>
      <c r="D22" s="24" t="s">
        <v>10</v>
      </c>
    </row>
    <row r="23" spans="1:4" ht="12.75">
      <c r="A23" s="2">
        <v>3.7</v>
      </c>
      <c r="B23" s="17" t="s">
        <v>86</v>
      </c>
      <c r="C23" s="5" t="s">
        <v>91</v>
      </c>
      <c r="D23" s="24" t="s">
        <v>10</v>
      </c>
    </row>
    <row r="24" spans="1:4" ht="22.5" customHeight="1">
      <c r="A24" s="2">
        <v>3.8</v>
      </c>
      <c r="B24" s="17" t="s">
        <v>98</v>
      </c>
      <c r="C24" s="5" t="s">
        <v>41</v>
      </c>
      <c r="D24" s="24" t="s">
        <v>14</v>
      </c>
    </row>
    <row r="25" spans="1:4" ht="12.75">
      <c r="A25" s="2">
        <v>3.9</v>
      </c>
      <c r="B25" s="17" t="s">
        <v>97</v>
      </c>
      <c r="C25" s="5" t="s">
        <v>31</v>
      </c>
      <c r="D25" s="24" t="s">
        <v>11</v>
      </c>
    </row>
    <row r="26" spans="1:4" ht="12.75">
      <c r="A26" s="3">
        <v>4</v>
      </c>
      <c r="B26" s="17" t="s">
        <v>98</v>
      </c>
      <c r="C26" s="5" t="s">
        <v>0</v>
      </c>
      <c r="D26" s="24" t="s">
        <v>2</v>
      </c>
    </row>
    <row r="27" spans="1:4" ht="12.75">
      <c r="A27" s="3">
        <v>4.1</v>
      </c>
      <c r="B27" s="17" t="s">
        <v>99</v>
      </c>
      <c r="C27" s="5" t="s">
        <v>92</v>
      </c>
      <c r="D27" s="24" t="s">
        <v>2</v>
      </c>
    </row>
    <row r="28" spans="1:4" ht="12.75">
      <c r="A28" s="3">
        <v>4.2</v>
      </c>
      <c r="B28" s="17" t="s">
        <v>8</v>
      </c>
      <c r="C28" s="5" t="s">
        <v>43</v>
      </c>
      <c r="D28" s="24" t="s">
        <v>12</v>
      </c>
    </row>
    <row r="29" spans="1:4" ht="12.75">
      <c r="A29" s="3">
        <v>4.3</v>
      </c>
      <c r="B29" s="17" t="s">
        <v>9</v>
      </c>
      <c r="C29" s="5" t="s">
        <v>46</v>
      </c>
      <c r="D29" s="24" t="s">
        <v>13</v>
      </c>
    </row>
    <row r="30" spans="2:4" ht="12.75">
      <c r="B30" s="16" t="s">
        <v>100</v>
      </c>
      <c r="D30" s="24"/>
    </row>
    <row r="31" spans="1:4" ht="12.75">
      <c r="A31" s="2">
        <v>4.1</v>
      </c>
      <c r="B31" s="17" t="s">
        <v>85</v>
      </c>
      <c r="C31" s="5" t="s">
        <v>47</v>
      </c>
      <c r="D31" s="24" t="s">
        <v>1</v>
      </c>
    </row>
    <row r="32" spans="1:4" ht="12.75">
      <c r="A32" s="2">
        <v>4.2</v>
      </c>
      <c r="B32" s="17" t="s">
        <v>86</v>
      </c>
      <c r="C32" s="5" t="s">
        <v>48</v>
      </c>
      <c r="D32" s="24" t="s">
        <v>1</v>
      </c>
    </row>
    <row r="33" spans="1:4" ht="12.75">
      <c r="A33" s="3"/>
      <c r="B33" s="16" t="s">
        <v>101</v>
      </c>
      <c r="D33" s="24"/>
    </row>
    <row r="34" spans="1:4" ht="12.75">
      <c r="A34" s="2">
        <v>4.3</v>
      </c>
      <c r="B34" s="17" t="s">
        <v>85</v>
      </c>
      <c r="C34" s="5" t="s">
        <v>38</v>
      </c>
      <c r="D34" s="24" t="s">
        <v>1</v>
      </c>
    </row>
    <row r="35" spans="1:4" ht="12.75">
      <c r="A35" s="3">
        <v>4.4</v>
      </c>
      <c r="B35" s="17" t="s">
        <v>86</v>
      </c>
      <c r="C35" s="5" t="s">
        <v>50</v>
      </c>
      <c r="D35" s="24" t="s">
        <v>1</v>
      </c>
    </row>
    <row r="36" spans="2:4" ht="12.75">
      <c r="B36" s="16" t="s">
        <v>102</v>
      </c>
      <c r="D36" s="24"/>
    </row>
    <row r="37" spans="1:4" ht="12.75">
      <c r="A37" s="2">
        <v>4.5</v>
      </c>
      <c r="B37" s="17" t="s">
        <v>85</v>
      </c>
      <c r="C37" s="5" t="s">
        <v>49</v>
      </c>
      <c r="D37" s="24" t="s">
        <v>1</v>
      </c>
    </row>
    <row r="38" spans="1:4" ht="12.75">
      <c r="A38" s="2">
        <v>4.6</v>
      </c>
      <c r="B38" s="17" t="s">
        <v>86</v>
      </c>
      <c r="C38" s="5" t="s">
        <v>49</v>
      </c>
      <c r="D38" s="24" t="s">
        <v>1</v>
      </c>
    </row>
    <row r="39" spans="2:4" ht="12.75">
      <c r="B39" s="16" t="s">
        <v>103</v>
      </c>
      <c r="D39" s="24"/>
    </row>
    <row r="40" spans="1:4" ht="12.75">
      <c r="A40" s="2">
        <v>4.7</v>
      </c>
      <c r="B40" s="17" t="s">
        <v>85</v>
      </c>
      <c r="C40" s="5" t="s">
        <v>122</v>
      </c>
      <c r="D40" s="24" t="s">
        <v>1</v>
      </c>
    </row>
    <row r="41" spans="1:4" ht="12.75">
      <c r="A41" s="2">
        <v>4.8</v>
      </c>
      <c r="B41" s="17" t="s">
        <v>86</v>
      </c>
      <c r="C41" s="5" t="s">
        <v>122</v>
      </c>
      <c r="D41" s="24" t="s">
        <v>1</v>
      </c>
    </row>
    <row r="42" ht="12.75">
      <c r="D42" s="24"/>
    </row>
    <row r="43" spans="1:4" ht="12.75">
      <c r="A43" s="13">
        <v>5</v>
      </c>
      <c r="B43" s="4" t="s">
        <v>120</v>
      </c>
      <c r="D43" s="24"/>
    </row>
    <row r="44" spans="2:4" ht="12.75">
      <c r="B44" s="16" t="s">
        <v>104</v>
      </c>
      <c r="D44" s="24"/>
    </row>
    <row r="45" spans="1:4" ht="12.75">
      <c r="A45" s="3">
        <v>5</v>
      </c>
      <c r="B45" s="17" t="s">
        <v>85</v>
      </c>
      <c r="C45" s="5" t="s">
        <v>57</v>
      </c>
      <c r="D45" s="24" t="s">
        <v>1</v>
      </c>
    </row>
    <row r="46" spans="1:4" ht="12.75">
      <c r="A46" s="2">
        <v>5.1</v>
      </c>
      <c r="B46" s="17" t="s">
        <v>86</v>
      </c>
      <c r="C46" s="5" t="s">
        <v>57</v>
      </c>
      <c r="D46" s="24" t="s">
        <v>1</v>
      </c>
    </row>
    <row r="47" spans="2:4" ht="12.75">
      <c r="B47" s="7"/>
      <c r="D47" s="24"/>
    </row>
    <row r="48" spans="1:4" ht="12.75">
      <c r="A48" s="13">
        <v>6</v>
      </c>
      <c r="B48" s="4" t="s">
        <v>121</v>
      </c>
      <c r="D48" s="24"/>
    </row>
    <row r="49" spans="1:4" ht="12.75">
      <c r="A49" s="3">
        <v>6.1</v>
      </c>
      <c r="B49" s="6" t="s">
        <v>62</v>
      </c>
      <c r="C49" s="5" t="s">
        <v>140</v>
      </c>
      <c r="D49" s="24" t="s">
        <v>2</v>
      </c>
    </row>
    <row r="50" spans="1:4" ht="12.75">
      <c r="A50" s="2">
        <v>6.2</v>
      </c>
      <c r="B50" s="6" t="s">
        <v>32</v>
      </c>
      <c r="C50" s="5" t="s">
        <v>140</v>
      </c>
      <c r="D50" s="24" t="s">
        <v>2</v>
      </c>
    </row>
    <row r="51" ht="12.75">
      <c r="D51" s="24"/>
    </row>
    <row r="52" spans="1:4" ht="12.75">
      <c r="A52" s="13">
        <v>7</v>
      </c>
      <c r="B52" s="4" t="s">
        <v>130</v>
      </c>
      <c r="D52" s="24"/>
    </row>
    <row r="53" spans="1:4" ht="12.75">
      <c r="A53" s="2">
        <v>7.1</v>
      </c>
      <c r="B53" s="6" t="s">
        <v>131</v>
      </c>
      <c r="C53" s="5" t="s">
        <v>141</v>
      </c>
      <c r="D53" s="24" t="s">
        <v>2</v>
      </c>
    </row>
    <row r="54" spans="1:4" ht="25.5">
      <c r="A54" s="2">
        <v>7.2</v>
      </c>
      <c r="B54" s="6" t="s">
        <v>124</v>
      </c>
      <c r="C54" s="5" t="s">
        <v>142</v>
      </c>
      <c r="D54" s="24" t="s">
        <v>107</v>
      </c>
    </row>
    <row r="55" spans="1:4" ht="12.75">
      <c r="A55" s="2">
        <v>7.3</v>
      </c>
      <c r="B55" s="6" t="s">
        <v>132</v>
      </c>
      <c r="C55" s="5" t="s">
        <v>143</v>
      </c>
      <c r="D55" s="24" t="s">
        <v>42</v>
      </c>
    </row>
    <row r="56" spans="1:4" ht="12.75">
      <c r="A56" s="2">
        <v>7.4</v>
      </c>
      <c r="B56" s="6" t="s">
        <v>133</v>
      </c>
      <c r="C56" s="5" t="s">
        <v>144</v>
      </c>
      <c r="D56" s="24" t="s">
        <v>2</v>
      </c>
    </row>
    <row r="57" ht="12.75">
      <c r="D57" s="24"/>
    </row>
    <row r="58" spans="1:4" ht="12.75">
      <c r="A58" s="13">
        <v>8</v>
      </c>
      <c r="B58" s="4" t="s">
        <v>134</v>
      </c>
      <c r="D58" s="24"/>
    </row>
    <row r="59" spans="1:4" ht="25.5">
      <c r="A59" s="2">
        <v>8.1</v>
      </c>
      <c r="B59" s="6" t="s">
        <v>135</v>
      </c>
      <c r="C59" s="5" t="s">
        <v>39</v>
      </c>
      <c r="D59" s="24" t="s">
        <v>125</v>
      </c>
    </row>
    <row r="60" spans="1:4" ht="12.75">
      <c r="A60" s="2">
        <v>8.2</v>
      </c>
      <c r="B60" s="6" t="s">
        <v>136</v>
      </c>
      <c r="C60" s="5" t="s">
        <v>145</v>
      </c>
      <c r="D60" s="24" t="s">
        <v>2</v>
      </c>
    </row>
    <row r="61" spans="1:4" ht="12.75">
      <c r="A61" s="2">
        <v>8.3</v>
      </c>
      <c r="B61" s="6" t="s">
        <v>137</v>
      </c>
      <c r="C61" s="5" t="s">
        <v>145</v>
      </c>
      <c r="D61" s="24" t="s">
        <v>2</v>
      </c>
    </row>
    <row r="62" spans="1:4" ht="12.75">
      <c r="A62" s="2">
        <v>8.4</v>
      </c>
      <c r="B62" s="6" t="s">
        <v>138</v>
      </c>
      <c r="C62" s="5" t="s">
        <v>168</v>
      </c>
      <c r="D62" s="24" t="s">
        <v>2</v>
      </c>
    </row>
    <row r="63" spans="1:4" ht="12.75">
      <c r="A63" s="2">
        <v>8.5</v>
      </c>
      <c r="B63" s="6" t="s">
        <v>139</v>
      </c>
      <c r="C63" s="5" t="s">
        <v>168</v>
      </c>
      <c r="D63" s="24" t="s">
        <v>2</v>
      </c>
    </row>
    <row r="64" ht="12.75">
      <c r="D64" s="24"/>
    </row>
    <row r="65" spans="1:4" ht="12.75">
      <c r="A65" s="10">
        <v>9.2</v>
      </c>
      <c r="B65" s="10" t="s">
        <v>54</v>
      </c>
      <c r="C65" s="5" t="s">
        <v>169</v>
      </c>
      <c r="D65" s="24" t="s">
        <v>176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41" t="s">
        <v>114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">
      <c r="A2" s="147" t="s">
        <v>205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86" t="s">
        <v>17</v>
      </c>
      <c r="B4" s="191" t="s">
        <v>62</v>
      </c>
      <c r="C4" s="195"/>
      <c r="D4" s="195"/>
      <c r="E4" s="196"/>
      <c r="F4" s="188" t="s">
        <v>158</v>
      </c>
      <c r="G4" s="188" t="s">
        <v>21</v>
      </c>
      <c r="H4" s="73" t="s">
        <v>180</v>
      </c>
      <c r="I4" s="191" t="s">
        <v>18</v>
      </c>
      <c r="J4" s="192"/>
      <c r="K4" s="193"/>
      <c r="L4" s="186" t="s">
        <v>15</v>
      </c>
    </row>
    <row r="5" spans="1:12" ht="12.75" customHeight="1">
      <c r="A5" s="187"/>
      <c r="B5" s="188" t="s">
        <v>23</v>
      </c>
      <c r="C5" s="188" t="s">
        <v>40</v>
      </c>
      <c r="D5" s="194" t="s">
        <v>25</v>
      </c>
      <c r="E5" s="194" t="s">
        <v>175</v>
      </c>
      <c r="F5" s="189"/>
      <c r="G5" s="202"/>
      <c r="H5" s="194" t="s">
        <v>23</v>
      </c>
      <c r="I5" s="188" t="s">
        <v>148</v>
      </c>
      <c r="J5" s="188" t="s">
        <v>149</v>
      </c>
      <c r="K5" s="188" t="s">
        <v>28</v>
      </c>
      <c r="L5" s="187"/>
    </row>
    <row r="6" spans="1:12" ht="26.25" customHeight="1">
      <c r="A6" s="187"/>
      <c r="B6" s="197"/>
      <c r="C6" s="197"/>
      <c r="D6" s="194"/>
      <c r="E6" s="194"/>
      <c r="F6" s="190"/>
      <c r="G6" s="203"/>
      <c r="H6" s="194"/>
      <c r="I6" s="190"/>
      <c r="J6" s="190"/>
      <c r="K6" s="190"/>
      <c r="L6" s="187"/>
    </row>
    <row r="7" spans="1:12" ht="19.5" customHeight="1">
      <c r="A7" s="61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8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185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8">
        <f>+'[1]CS-Micro'!$AR$547</f>
        <v>-0.233</v>
      </c>
      <c r="K9" s="75">
        <f>+'[1]CS-Micro'!$AR$550</f>
        <v>-1.135</v>
      </c>
      <c r="L9" s="38">
        <f>+F9+G9+H9+I9+J9+K9</f>
        <v>5.892</v>
      </c>
    </row>
    <row r="10" spans="1:12" ht="12">
      <c r="A10" s="57" t="s">
        <v>186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8">
        <f>+'[1]CS-Micro'!$AS$547</f>
        <v>-0.233</v>
      </c>
      <c r="K10" s="75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7" t="s">
        <v>187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8">
        <f>+'[1]CS-Micro'!$AT$547</f>
        <v>-0.233</v>
      </c>
      <c r="K11" s="75">
        <f>+'[1]CS-Micro'!$AT$550</f>
        <v>-1.196</v>
      </c>
      <c r="L11" s="38">
        <f t="shared" si="2"/>
        <v>8.724</v>
      </c>
    </row>
    <row r="12" spans="1:12" ht="12">
      <c r="A12" s="57" t="s">
        <v>188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8">
        <f>+'[1]CS-Micro'!$AU$547</f>
        <v>-0.233</v>
      </c>
      <c r="K12" s="75">
        <f>+'[1]CS-Micro'!$AU$550</f>
        <v>-1.239</v>
      </c>
      <c r="L12" s="38">
        <f t="shared" si="2"/>
        <v>9.11</v>
      </c>
    </row>
    <row r="13" spans="1:12" ht="12">
      <c r="A13" s="57" t="s">
        <v>189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8">
        <f>+'[1]CS-Micro'!$AV$547</f>
        <v>-0.233</v>
      </c>
      <c r="K13" s="75">
        <f>+'[1]CS-Micro'!$AV$550</f>
        <v>-1.548</v>
      </c>
      <c r="L13" s="38">
        <f t="shared" si="2"/>
        <v>13.278</v>
      </c>
    </row>
    <row r="14" spans="1:12" ht="12">
      <c r="A14" s="57" t="s">
        <v>190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8">
        <f>+'[1]CS-Micro'!$AW$547</f>
        <v>-0.233</v>
      </c>
      <c r="K14" s="75">
        <f>+'[1]CS-Micro'!$AW$550</f>
        <v>-1.905</v>
      </c>
      <c r="L14" s="38">
        <f t="shared" si="2"/>
        <v>13.475</v>
      </c>
    </row>
    <row r="15" spans="1:12" ht="12">
      <c r="A15" s="57" t="s">
        <v>191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8">
        <f>+'[1]CS-Micro'!$AX$547</f>
        <v>-0.233</v>
      </c>
      <c r="K15" s="75">
        <f>+'[1]CS-Micro'!$AX$550</f>
        <v>-2.142</v>
      </c>
      <c r="L15" s="38">
        <f t="shared" si="2"/>
        <v>13.704999999999998</v>
      </c>
    </row>
    <row r="16" spans="1:12" ht="12">
      <c r="A16" s="57" t="s">
        <v>192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8">
        <f>+'[1]CS-Micro'!$AY$547</f>
        <v>-0.233</v>
      </c>
      <c r="K16" s="75">
        <f>+'[1]CS-Micro'!$AY$550</f>
        <v>-2.368</v>
      </c>
      <c r="L16" s="38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8"/>
      <c r="F17" s="48"/>
      <c r="G17" s="48"/>
      <c r="H17" s="74"/>
      <c r="I17" s="48"/>
      <c r="J17" s="44"/>
      <c r="K17" s="48"/>
      <c r="L17" s="38"/>
    </row>
    <row r="18" spans="1:12" ht="12">
      <c r="A18" s="57" t="s">
        <v>181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8">
        <f>+'[1]CS-Micro'!$AZ$547</f>
        <v>-0.233</v>
      </c>
      <c r="K18" s="75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7" t="s">
        <v>182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8">
        <f>+'[1]CS-Micro'!$BA$547</f>
        <v>-0.333</v>
      </c>
      <c r="K19" s="75">
        <f>+'[1]CS-Micro'!$BA$550</f>
        <v>-2.636</v>
      </c>
      <c r="L19" s="38">
        <f t="shared" si="4"/>
        <v>18.439000000000004</v>
      </c>
    </row>
    <row r="20" spans="1:12" ht="12">
      <c r="A20" s="57" t="s">
        <v>183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8">
        <f>+'[1]CS-Micro'!$BB$547</f>
        <v>-0.562</v>
      </c>
      <c r="K20" s="75">
        <f>+'[1]CS-Micro'!$BB$550</f>
        <v>-2.636</v>
      </c>
      <c r="L20" s="38">
        <f t="shared" si="4"/>
        <v>19.442999999999998</v>
      </c>
    </row>
    <row r="21" spans="1:12" ht="12">
      <c r="A21" s="57" t="s">
        <v>184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8">
        <f>+'[1]CS-Micro'!$BC$547</f>
        <v>-0.789</v>
      </c>
      <c r="K21" s="75">
        <f>+'[1]CS-Micro'!$BC$550</f>
        <v>-2.636</v>
      </c>
      <c r="L21" s="38">
        <f t="shared" si="4"/>
        <v>19.574</v>
      </c>
    </row>
    <row r="22" spans="1:12" ht="12">
      <c r="A22" s="57" t="s">
        <v>185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8">
        <f>+'[1]CS-Micro'!$BD$547</f>
        <v>-0.984</v>
      </c>
      <c r="K22" s="75">
        <f>+'[1]CS-Micro'!$BD$550</f>
        <v>-2.636</v>
      </c>
      <c r="L22" s="38">
        <f t="shared" si="4"/>
        <v>19.739</v>
      </c>
    </row>
    <row r="23" spans="1:12" ht="12">
      <c r="A23" s="57" t="s">
        <v>186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8">
        <f>+'[1]CS-Micro'!$BE$547</f>
        <v>-1.339</v>
      </c>
      <c r="K23" s="75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41" t="s">
        <v>115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3" ht="12">
      <c r="A27" s="147" t="s">
        <v>205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45" t="s">
        <v>17</v>
      </c>
      <c r="B29" s="198" t="s">
        <v>180</v>
      </c>
      <c r="C29" s="199"/>
      <c r="D29" s="200"/>
      <c r="E29" s="198" t="s">
        <v>64</v>
      </c>
      <c r="F29" s="199"/>
      <c r="G29" s="201"/>
      <c r="H29" s="145" t="s">
        <v>118</v>
      </c>
      <c r="I29" s="145"/>
      <c r="J29" s="145"/>
      <c r="K29" s="157" t="s">
        <v>61</v>
      </c>
      <c r="L29" s="157" t="s">
        <v>147</v>
      </c>
      <c r="M29" s="157" t="s">
        <v>119</v>
      </c>
    </row>
    <row r="30" spans="1:13" ht="12">
      <c r="A30" s="146"/>
      <c r="B30" s="148" t="s">
        <v>23</v>
      </c>
      <c r="C30" s="148" t="s">
        <v>24</v>
      </c>
      <c r="D30" s="148" t="s">
        <v>175</v>
      </c>
      <c r="E30" s="148" t="s">
        <v>159</v>
      </c>
      <c r="F30" s="148" t="s">
        <v>56</v>
      </c>
      <c r="G30" s="148" t="s">
        <v>160</v>
      </c>
      <c r="H30" s="143" t="s">
        <v>152</v>
      </c>
      <c r="I30" s="184" t="s">
        <v>23</v>
      </c>
      <c r="J30" s="185"/>
      <c r="K30" s="165"/>
      <c r="L30" s="166"/>
      <c r="M30" s="166"/>
    </row>
    <row r="31" spans="1:13" ht="24">
      <c r="A31" s="146"/>
      <c r="B31" s="160"/>
      <c r="C31" s="160"/>
      <c r="D31" s="160"/>
      <c r="E31" s="149"/>
      <c r="F31" s="160"/>
      <c r="G31" s="160"/>
      <c r="H31" s="143"/>
      <c r="I31" s="47" t="s">
        <v>153</v>
      </c>
      <c r="J31" s="47" t="s">
        <v>197</v>
      </c>
      <c r="K31" s="159"/>
      <c r="L31" s="149"/>
      <c r="M31" s="149"/>
    </row>
    <row r="32" spans="1:13" ht="12">
      <c r="A32" s="61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1"/>
      <c r="D33" s="74"/>
      <c r="E33" s="61"/>
      <c r="F33" s="74"/>
      <c r="G33" s="74"/>
      <c r="H33" s="61"/>
      <c r="I33" s="61"/>
      <c r="J33" s="61"/>
      <c r="K33" s="61"/>
      <c r="L33" s="61"/>
      <c r="M33" s="61"/>
    </row>
    <row r="34" spans="1:13" ht="12">
      <c r="A34" s="57" t="s">
        <v>185</v>
      </c>
      <c r="B34" s="74">
        <f>+'[1]CS-Micro'!$AR$88</f>
        <v>0</v>
      </c>
      <c r="C34" s="51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1">
        <f>+'[1]CS-Micro'!$AR$19</f>
        <v>0.619</v>
      </c>
      <c r="J34" s="74">
        <f>+'[1]CS-Micro'!$AR$35</f>
        <v>0</v>
      </c>
      <c r="K34" s="51">
        <f>+'[1]CS-Micro'!$AR$212</f>
        <v>1.079</v>
      </c>
      <c r="L34" s="51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7" t="s">
        <v>186</v>
      </c>
      <c r="B35" s="74">
        <f>+'[1]CS-Micro'!$AS$88</f>
        <v>0</v>
      </c>
      <c r="C35" s="51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1">
        <f>+'[1]CS-Micro'!$AS$11</f>
        <v>0.082</v>
      </c>
      <c r="I35" s="51">
        <f>+'[1]CS-Micro'!$AS$19</f>
        <v>4.426</v>
      </c>
      <c r="J35" s="74">
        <f>+'[1]CS-Micro'!$AS$35</f>
        <v>0</v>
      </c>
      <c r="K35" s="51">
        <f>+'[1]CS-Micro'!$AS$212</f>
        <v>0.781</v>
      </c>
      <c r="L35" s="51">
        <f>+'[1]CS-Micro'!$AS$239</f>
        <v>0.328</v>
      </c>
      <c r="M35" s="75">
        <f t="shared" si="6"/>
        <v>8.724</v>
      </c>
    </row>
    <row r="36" spans="1:13" ht="12">
      <c r="A36" s="57" t="s">
        <v>187</v>
      </c>
      <c r="B36" s="74">
        <f>+'[1]CS-Micro'!$AT$88</f>
        <v>0</v>
      </c>
      <c r="C36" s="51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1">
        <f>+'[1]CS-Micro'!$AT$11</f>
        <v>0.082</v>
      </c>
      <c r="I36" s="51">
        <f>+'[1]CS-Micro'!$AT$19</f>
        <v>4.426</v>
      </c>
      <c r="J36" s="74">
        <f>+'[1]CS-Micro'!$AT$35</f>
        <v>0</v>
      </c>
      <c r="K36" s="51">
        <f>+'[1]CS-Micro'!$AT$212</f>
        <v>0.781</v>
      </c>
      <c r="L36" s="51">
        <f>+'[1]CS-Micro'!$AT$239</f>
        <v>0.328</v>
      </c>
      <c r="M36" s="75">
        <f t="shared" si="6"/>
        <v>8.724</v>
      </c>
    </row>
    <row r="37" spans="1:13" ht="12">
      <c r="A37" s="57" t="s">
        <v>188</v>
      </c>
      <c r="B37" s="74">
        <f>+'[1]CS-Micro'!$AU$88</f>
        <v>0</v>
      </c>
      <c r="C37" s="51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1">
        <f>+'[1]CS-Micro'!$AU$11</f>
        <v>0.14</v>
      </c>
      <c r="I37" s="51">
        <f>+'[1]CS-Micro'!$AU$19</f>
        <v>4.314</v>
      </c>
      <c r="J37" s="74">
        <f>+'[1]CS-Micro'!$AU$35</f>
        <v>0</v>
      </c>
      <c r="K37" s="51">
        <f>+'[1]CS-Micro'!$AU$212</f>
        <v>1.197</v>
      </c>
      <c r="L37" s="51">
        <f>+'[1]CS-Micro'!$AU$239</f>
        <v>0.397</v>
      </c>
      <c r="M37" s="75">
        <f t="shared" si="6"/>
        <v>9.110000000000001</v>
      </c>
    </row>
    <row r="38" spans="1:13" ht="12">
      <c r="A38" s="57" t="s">
        <v>189</v>
      </c>
      <c r="B38" s="74">
        <f>+'[1]CS-Micro'!$AV$88</f>
        <v>0</v>
      </c>
      <c r="C38" s="51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1">
        <f>+'[1]CS-Micro'!$AV$11</f>
        <v>2.527</v>
      </c>
      <c r="I38" s="51">
        <f>+'[1]CS-Micro'!$AV$19</f>
        <v>6</v>
      </c>
      <c r="J38" s="74">
        <f>+'[1]CS-Micro'!$AV$35</f>
        <v>0</v>
      </c>
      <c r="K38" s="51">
        <f>+'[1]CS-Micro'!$AV$212</f>
        <v>1.589</v>
      </c>
      <c r="L38" s="51">
        <f>+'[1]CS-Micro'!$AV$239</f>
        <v>0.572</v>
      </c>
      <c r="M38" s="75">
        <f t="shared" si="6"/>
        <v>13.278</v>
      </c>
    </row>
    <row r="39" spans="1:13" ht="12">
      <c r="A39" s="57" t="s">
        <v>190</v>
      </c>
      <c r="B39" s="74">
        <f>+'[1]CS-Micro'!$AW$88</f>
        <v>0</v>
      </c>
      <c r="C39" s="51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1">
        <f>+'[1]CS-Micro'!$AW$11</f>
        <v>0.137</v>
      </c>
      <c r="I39" s="51">
        <f>+'[1]CS-Micro'!$AW$19</f>
        <v>6.102</v>
      </c>
      <c r="J39" s="74">
        <f>+'[1]CS-Micro'!$AW$35</f>
        <v>0</v>
      </c>
      <c r="K39" s="51">
        <f>+'[1]CS-Micro'!$AW$212</f>
        <v>1.947</v>
      </c>
      <c r="L39" s="51">
        <f>+'[1]CS-Micro'!$AW$239</f>
        <v>0.511</v>
      </c>
      <c r="M39" s="75">
        <f t="shared" si="6"/>
        <v>13.475000000000001</v>
      </c>
    </row>
    <row r="40" spans="1:13" ht="12">
      <c r="A40" s="57" t="s">
        <v>191</v>
      </c>
      <c r="B40" s="74">
        <f>+'[1]CS-Micro'!$AX$88</f>
        <v>0</v>
      </c>
      <c r="C40" s="51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1">
        <f>+'[1]CS-Micro'!$AX$11</f>
        <v>0.085</v>
      </c>
      <c r="I40" s="51">
        <f>+'[1]CS-Micro'!$AX$19</f>
        <v>5.748</v>
      </c>
      <c r="J40" s="74">
        <f>+'[1]CS-Micro'!$AX$35</f>
        <v>0</v>
      </c>
      <c r="K40" s="51">
        <f>+'[1]CS-Micro'!$AX$212</f>
        <v>1.788</v>
      </c>
      <c r="L40" s="51">
        <f>+'[1]CS-Micro'!$AX$239</f>
        <v>0.509</v>
      </c>
      <c r="M40" s="75">
        <f t="shared" si="6"/>
        <v>13.705000000000002</v>
      </c>
    </row>
    <row r="41" spans="1:13" ht="12">
      <c r="A41" s="57" t="s">
        <v>192</v>
      </c>
      <c r="B41" s="74">
        <f>+'[1]CS-Micro'!$AY$88</f>
        <v>0</v>
      </c>
      <c r="C41" s="51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1"/>
      <c r="D42" s="74"/>
      <c r="E42" s="66"/>
      <c r="F42" s="74"/>
      <c r="G42" s="74"/>
      <c r="H42" s="66"/>
      <c r="I42" s="66"/>
      <c r="J42" s="66"/>
      <c r="K42" s="66"/>
      <c r="L42" s="51"/>
      <c r="M42" s="51"/>
    </row>
    <row r="43" spans="1:13" ht="12">
      <c r="A43" s="76" t="s">
        <v>181</v>
      </c>
      <c r="B43" s="74">
        <f>+'[1]CS-Micro'!$AZ$88</f>
        <v>0</v>
      </c>
      <c r="C43" s="51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1">
        <f>+'[1]CS-Micro'!$AZ$11</f>
        <v>0.145</v>
      </c>
      <c r="I43" s="51">
        <f>+'[1]CS-Micro'!$AZ$19</f>
        <v>3.026</v>
      </c>
      <c r="J43" s="74">
        <f>+'[1]CS-Micro'!$AZ$35</f>
        <v>0</v>
      </c>
      <c r="K43" s="51">
        <f>+'[1]CS-Micro'!$AZ$212</f>
        <v>2.12</v>
      </c>
      <c r="L43" s="51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182</v>
      </c>
      <c r="B44" s="74">
        <f>+'[1]CS-Micro'!$BA$88</f>
        <v>0</v>
      </c>
      <c r="C44" s="51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1">
        <f>+'[1]CS-Micro'!$BA$11</f>
        <v>0.245</v>
      </c>
      <c r="I44" s="51">
        <f>+'[1]CS-Micro'!$BA$19</f>
        <v>2.246</v>
      </c>
      <c r="J44" s="74">
        <f>+'[1]CS-Micro'!$BA$35</f>
        <v>0</v>
      </c>
      <c r="K44" s="51">
        <f>+'[1]CS-Micro'!$BA$212</f>
        <v>2.278</v>
      </c>
      <c r="L44" s="51">
        <f>+'[1]CS-Micro'!$BA$239</f>
        <v>0.552</v>
      </c>
      <c r="M44" s="75">
        <f t="shared" si="7"/>
        <v>18.439</v>
      </c>
    </row>
    <row r="45" spans="1:13" ht="12">
      <c r="A45" s="76" t="s">
        <v>183</v>
      </c>
      <c r="B45" s="74">
        <f>+'[1]CS-Micro'!$BB$88</f>
        <v>0</v>
      </c>
      <c r="C45" s="51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1">
        <f>+'[1]CS-Micro'!$BB$11</f>
        <v>0.18</v>
      </c>
      <c r="I45" s="51">
        <f>+'[1]CS-Micro'!$BB$19</f>
        <v>1.191</v>
      </c>
      <c r="J45" s="74">
        <f>+'[1]CS-Micro'!$BB$35</f>
        <v>0</v>
      </c>
      <c r="K45" s="51">
        <f>+'[1]CS-Micro'!$BB$212</f>
        <v>2.385</v>
      </c>
      <c r="L45" s="51">
        <f>+'[1]CS-Micro'!$BB$239</f>
        <v>0.536</v>
      </c>
      <c r="M45" s="75">
        <f t="shared" si="7"/>
        <v>19.442999999999998</v>
      </c>
    </row>
    <row r="46" spans="1:13" ht="12">
      <c r="A46" s="76" t="s">
        <v>184</v>
      </c>
      <c r="B46" s="74">
        <f>+'[1]CS-Micro'!$BC$88</f>
        <v>0</v>
      </c>
      <c r="C46" s="51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1">
        <f>+'[1]CS-Micro'!$BC$11</f>
        <v>0.129</v>
      </c>
      <c r="I46" s="51">
        <f>+'[1]CS-Micro'!$BC$19</f>
        <v>1.518</v>
      </c>
      <c r="J46" s="74">
        <f>+'[1]CS-Micro'!$BC$35</f>
        <v>0</v>
      </c>
      <c r="K46" s="51">
        <f>+'[1]CS-Micro'!$BC$212</f>
        <v>2.458</v>
      </c>
      <c r="L46" s="51">
        <f>+'[1]CS-Micro'!$BC$239</f>
        <v>0.527</v>
      </c>
      <c r="M46" s="75">
        <f t="shared" si="7"/>
        <v>19.573999999999998</v>
      </c>
    </row>
    <row r="47" spans="1:13" ht="12">
      <c r="A47" s="76" t="s">
        <v>185</v>
      </c>
      <c r="B47" s="74">
        <f>+'[1]CS-Micro'!$BD$88</f>
        <v>0</v>
      </c>
      <c r="C47" s="51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5">
        <f t="shared" si="7"/>
        <v>19.739</v>
      </c>
    </row>
    <row r="48" spans="1:13" ht="12">
      <c r="A48" s="76" t="s">
        <v>186</v>
      </c>
      <c r="B48" s="74">
        <f>+'[1]CS-Micro'!$BE$88</f>
        <v>0</v>
      </c>
      <c r="C48" s="51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1">
        <f>+'[1]CS-Micro'!$BE$11</f>
        <v>0.104</v>
      </c>
      <c r="I48" s="51">
        <f>+'[1]CS-Micro'!$BE$19</f>
        <v>6.634</v>
      </c>
      <c r="J48" s="74">
        <f>+'[1]CS-Micro'!$BE$35</f>
        <v>0</v>
      </c>
      <c r="K48" s="51">
        <f>+'[1]CS-Micro'!$BE$212</f>
        <v>2.733</v>
      </c>
      <c r="L48" s="51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F30:F31"/>
    <mergeCell ref="G30:G31"/>
    <mergeCell ref="E29:G29"/>
    <mergeCell ref="K5:K6"/>
    <mergeCell ref="A26:M26"/>
    <mergeCell ref="G4:G6"/>
    <mergeCell ref="M29:M31"/>
    <mergeCell ref="L29:L31"/>
    <mergeCell ref="H29:J29"/>
    <mergeCell ref="H30:H31"/>
    <mergeCell ref="E30:E31"/>
    <mergeCell ref="C5:C6"/>
    <mergeCell ref="B30:B31"/>
    <mergeCell ref="C30:C31"/>
    <mergeCell ref="D30:D31"/>
    <mergeCell ref="B29:D29"/>
    <mergeCell ref="B5:B6"/>
    <mergeCell ref="J5:J6"/>
    <mergeCell ref="L4:L6"/>
    <mergeCell ref="H5:H6"/>
    <mergeCell ref="D5:D6"/>
    <mergeCell ref="E5:E6"/>
    <mergeCell ref="B4:E4"/>
    <mergeCell ref="I30:J30"/>
    <mergeCell ref="K29:K31"/>
    <mergeCell ref="A29:A31"/>
    <mergeCell ref="A1:L1"/>
    <mergeCell ref="A27:M27"/>
    <mergeCell ref="A2:L2"/>
    <mergeCell ref="A4:A6"/>
    <mergeCell ref="F4:F6"/>
    <mergeCell ref="I4:K4"/>
    <mergeCell ref="I5:I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0" customWidth="1"/>
  </cols>
  <sheetData>
    <row r="6" ht="25.5">
      <c r="C6" s="81" t="s">
        <v>20</v>
      </c>
    </row>
    <row r="7" spans="1:3" ht="12.75">
      <c r="A7" s="82">
        <v>37256</v>
      </c>
      <c r="C7" s="83">
        <v>418.46296689323316</v>
      </c>
    </row>
    <row r="8" spans="1:3" ht="12.75">
      <c r="A8" s="82">
        <v>37287</v>
      </c>
      <c r="C8" s="83">
        <v>399.448379873175</v>
      </c>
    </row>
    <row r="9" spans="1:3" ht="12.75">
      <c r="A9" s="82">
        <v>37315</v>
      </c>
      <c r="C9" s="83">
        <v>395.42740571807883</v>
      </c>
    </row>
    <row r="10" spans="1:3" ht="12.75">
      <c r="A10" s="82">
        <v>37346</v>
      </c>
      <c r="C10" s="83">
        <v>400.6127358909052</v>
      </c>
    </row>
    <row r="11" spans="1:3" ht="12.75">
      <c r="A11" s="82">
        <v>37376</v>
      </c>
      <c r="C11" s="83">
        <v>409.23695700034324</v>
      </c>
    </row>
    <row r="12" spans="1:3" ht="12.75">
      <c r="A12" s="82">
        <v>37407</v>
      </c>
      <c r="C12" s="83">
        <v>417.18126796123823</v>
      </c>
    </row>
    <row r="13" spans="1:3" ht="12.75">
      <c r="A13" s="82">
        <v>37437</v>
      </c>
      <c r="C13" s="83">
        <v>439.15655056873044</v>
      </c>
    </row>
    <row r="14" spans="1:3" ht="12.75">
      <c r="A14" s="82">
        <v>37468</v>
      </c>
      <c r="C14" s="83">
        <v>454.6945598775305</v>
      </c>
    </row>
    <row r="15" spans="1:3" ht="12.75">
      <c r="A15" s="82">
        <v>37499</v>
      </c>
      <c r="C15" s="83">
        <v>457.8495088651203</v>
      </c>
    </row>
    <row r="16" spans="1:3" ht="12.75">
      <c r="A16" s="82">
        <v>37529</v>
      </c>
      <c r="C16" s="83">
        <v>458.94042684256885</v>
      </c>
    </row>
    <row r="17" spans="1:3" ht="12.75">
      <c r="A17" s="82">
        <v>37560</v>
      </c>
      <c r="C17" s="83">
        <v>475.884154834575</v>
      </c>
    </row>
    <row r="18" spans="1:3" ht="12.75">
      <c r="A18" s="82">
        <v>37590</v>
      </c>
      <c r="C18" s="83">
        <v>495.22816043995425</v>
      </c>
    </row>
    <row r="19" spans="1:3" ht="12.75">
      <c r="A19" s="82">
        <v>37621</v>
      </c>
      <c r="C19" s="83">
        <v>467.87763312641204</v>
      </c>
    </row>
    <row r="20" spans="1:3" ht="12.75">
      <c r="A20" s="82">
        <v>37652</v>
      </c>
      <c r="C20" s="83">
        <v>471.3107745417977</v>
      </c>
    </row>
    <row r="21" spans="1:3" ht="12.75">
      <c r="A21" s="82">
        <v>37680</v>
      </c>
      <c r="C21" s="83">
        <v>448.728768449628</v>
      </c>
    </row>
    <row r="22" spans="1:3" ht="12.75">
      <c r="A22" s="82">
        <v>37711</v>
      </c>
      <c r="C22" s="83">
        <v>435.65951809530486</v>
      </c>
    </row>
    <row r="23" spans="1:3" ht="12.75">
      <c r="A23" s="82">
        <v>37741</v>
      </c>
      <c r="C23" s="83">
        <v>446.14663951846404</v>
      </c>
    </row>
    <row r="24" spans="1:3" ht="12.75">
      <c r="A24" s="82">
        <v>37772</v>
      </c>
      <c r="C24" s="83">
        <v>446.3381144298782</v>
      </c>
    </row>
    <row r="25" spans="1:3" ht="12.75">
      <c r="A25" s="82">
        <v>37802</v>
      </c>
      <c r="C25" s="83">
        <v>435.91652317781575</v>
      </c>
    </row>
    <row r="26" spans="1:3" ht="12.75">
      <c r="A26" s="82">
        <v>37833</v>
      </c>
      <c r="C26" s="83">
        <v>410.59088239493883</v>
      </c>
    </row>
    <row r="27" spans="1:3" ht="12.75">
      <c r="A27" s="82">
        <v>37864</v>
      </c>
      <c r="C27" s="83">
        <v>400.7139416122472</v>
      </c>
    </row>
    <row r="28" spans="1:3" ht="12.75">
      <c r="A28" s="82">
        <v>37894</v>
      </c>
      <c r="C28" s="83">
        <v>414.5125593575219</v>
      </c>
    </row>
    <row r="29" spans="1:3" ht="12.75">
      <c r="A29" s="82">
        <v>37925</v>
      </c>
      <c r="C29" s="83">
        <v>406.38139851780807</v>
      </c>
    </row>
    <row r="30" spans="1:3" ht="12.75">
      <c r="A30" s="82">
        <v>37955</v>
      </c>
      <c r="C30" s="83">
        <v>412.09392850667774</v>
      </c>
    </row>
    <row r="31" spans="1:3" ht="12.75">
      <c r="A31" s="82">
        <v>37986</v>
      </c>
      <c r="C31" s="83">
        <v>420.84710830617365</v>
      </c>
    </row>
    <row r="32" spans="1:3" ht="12.75">
      <c r="A32" s="82">
        <v>38017</v>
      </c>
      <c r="C32" s="83">
        <v>395.97829340509526</v>
      </c>
    </row>
    <row r="33" spans="1:3" ht="12.75">
      <c r="A33" s="82">
        <v>38046</v>
      </c>
      <c r="C33" s="83">
        <v>394.64043198658356</v>
      </c>
    </row>
    <row r="34" spans="1:3" ht="12.75">
      <c r="A34" s="82">
        <v>38077</v>
      </c>
      <c r="C34" s="83">
        <v>385.1289583792675</v>
      </c>
    </row>
    <row r="35" spans="1:3" ht="12.75">
      <c r="A35" s="82">
        <v>38107</v>
      </c>
      <c r="C35" s="83">
        <v>363.6775911329829</v>
      </c>
    </row>
    <row r="36" spans="1:3" ht="12.75">
      <c r="A36" s="82">
        <v>38138</v>
      </c>
      <c r="C36" s="83">
        <v>362.28815253888655</v>
      </c>
    </row>
    <row r="37" spans="1:3" ht="12.75">
      <c r="A37" s="82">
        <v>38168</v>
      </c>
      <c r="C37" s="83">
        <v>358.8221181680192</v>
      </c>
    </row>
    <row r="38" spans="1:3" ht="12.75">
      <c r="A38" s="82">
        <v>38199</v>
      </c>
      <c r="C38" s="83">
        <v>299.8902557223501</v>
      </c>
    </row>
    <row r="39" spans="1:3" ht="12.75">
      <c r="A39" s="82">
        <v>38230</v>
      </c>
      <c r="C39" s="83">
        <v>296.63388946942206</v>
      </c>
    </row>
    <row r="40" spans="1:3" ht="12.75">
      <c r="A40" s="82">
        <v>38260</v>
      </c>
      <c r="C40" s="83">
        <v>286.8414794523076</v>
      </c>
    </row>
    <row r="41" spans="1:3" ht="12.75">
      <c r="A41" s="82">
        <v>38291</v>
      </c>
      <c r="C41" s="83">
        <v>229.46195778035838</v>
      </c>
    </row>
    <row r="42" spans="1:3" ht="12.75">
      <c r="A42" s="82">
        <v>38321</v>
      </c>
      <c r="C42" s="83">
        <v>230.9174313386331</v>
      </c>
    </row>
    <row r="43" spans="1:3" ht="12.75">
      <c r="A43" s="82">
        <v>38352</v>
      </c>
      <c r="C43" s="83">
        <v>203.30788165730877</v>
      </c>
    </row>
    <row r="44" spans="1:3" ht="12.75">
      <c r="A44" s="82">
        <v>38383</v>
      </c>
      <c r="C44" s="83">
        <v>142.1827132375</v>
      </c>
    </row>
    <row r="45" spans="1:3" ht="12.75">
      <c r="A45" s="82">
        <v>38411</v>
      </c>
      <c r="C45" s="83">
        <v>144.75115711873246</v>
      </c>
    </row>
    <row r="46" spans="1:3" ht="12.75">
      <c r="A46" s="82">
        <v>38442</v>
      </c>
      <c r="C46" s="83">
        <v>117.53933905703146</v>
      </c>
    </row>
    <row r="47" spans="1:3" ht="12.75">
      <c r="A47" s="82">
        <v>38472</v>
      </c>
      <c r="C47" s="83">
        <v>58.00900419136378</v>
      </c>
    </row>
    <row r="48" spans="1:3" ht="12.75">
      <c r="A48" s="82">
        <v>38503</v>
      </c>
      <c r="C48" s="83">
        <v>57.818132351308414</v>
      </c>
    </row>
    <row r="49" spans="1:3" ht="12.75">
      <c r="A49" s="82">
        <v>38533</v>
      </c>
      <c r="C49" s="83">
        <v>36.11994562140187</v>
      </c>
    </row>
    <row r="50" spans="1:3" ht="12.75">
      <c r="A50" s="82">
        <v>38564</v>
      </c>
      <c r="C50" s="83">
        <v>26.306915451260473</v>
      </c>
    </row>
    <row r="51" spans="1:3" ht="12.75">
      <c r="A51" s="82">
        <v>38595</v>
      </c>
      <c r="C51" s="83">
        <v>24.040716883278815</v>
      </c>
    </row>
    <row r="52" spans="1:3" ht="12.75">
      <c r="A52" s="82">
        <v>38625</v>
      </c>
      <c r="C52" s="83">
        <v>12.262929826432188</v>
      </c>
    </row>
    <row r="53" spans="1:3" ht="12.75">
      <c r="A53" s="82">
        <v>38656</v>
      </c>
      <c r="C53" s="83">
        <v>2.6041783800000005</v>
      </c>
    </row>
    <row r="54" spans="1:3" ht="12.75">
      <c r="A54" s="82">
        <v>38686</v>
      </c>
      <c r="C54" s="83">
        <v>2.3602185</v>
      </c>
    </row>
    <row r="55" spans="1:3" ht="12.75">
      <c r="A55" s="82">
        <v>38717</v>
      </c>
      <c r="C55" s="83">
        <v>1.12001056</v>
      </c>
    </row>
    <row r="56" spans="1:3" ht="12.75">
      <c r="A56" s="82">
        <v>38748</v>
      </c>
      <c r="C56" s="83">
        <v>6.599509169999999</v>
      </c>
    </row>
    <row r="57" spans="1:3" ht="12.75">
      <c r="A57" s="82">
        <v>38776</v>
      </c>
      <c r="C57" s="83">
        <v>3.98673006</v>
      </c>
    </row>
    <row r="58" spans="1:3" ht="12.75">
      <c r="A58" s="82">
        <v>38807</v>
      </c>
      <c r="C58" s="83">
        <v>2.65027262</v>
      </c>
    </row>
    <row r="59" spans="1:3" ht="12.75">
      <c r="A59" s="82">
        <v>38837</v>
      </c>
      <c r="C59" s="83">
        <v>2.6702815400000004</v>
      </c>
    </row>
    <row r="60" spans="1:3" ht="12.75">
      <c r="A60" s="82">
        <v>38868</v>
      </c>
      <c r="C60" s="83">
        <v>8.05175552</v>
      </c>
    </row>
    <row r="61" spans="1:3" ht="12.75">
      <c r="A61" s="82">
        <v>38898</v>
      </c>
      <c r="C61" s="83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6" bestFit="1" customWidth="1"/>
    <col min="2" max="2" width="8.28125" style="80" bestFit="1" customWidth="1"/>
    <col min="3" max="3" width="6.8515625" style="80" customWidth="1"/>
    <col min="4" max="4" width="8.7109375" style="80" customWidth="1"/>
    <col min="5" max="5" width="7.8515625" style="80" customWidth="1"/>
    <col min="6" max="6" width="7.7109375" style="80" customWidth="1"/>
    <col min="7" max="7" width="8.00390625" style="80" customWidth="1"/>
    <col min="8" max="8" width="7.28125" style="83" customWidth="1"/>
    <col min="9" max="9" width="5.8515625" style="80" customWidth="1"/>
    <col min="10" max="10" width="7.421875" style="80" customWidth="1"/>
    <col min="11" max="12" width="6.421875" style="80" customWidth="1"/>
    <col min="13" max="13" width="6.8515625" style="80" customWidth="1"/>
    <col min="14" max="14" width="8.28125" style="80" customWidth="1"/>
    <col min="15" max="15" width="9.140625" style="80" customWidth="1"/>
    <col min="16" max="16" width="8.28125" style="80" customWidth="1"/>
    <col min="17" max="17" width="7.28125" style="80" customWidth="1"/>
    <col min="18" max="19" width="6.421875" style="80" bestFit="1" customWidth="1"/>
    <col min="20" max="20" width="9.140625" style="80" customWidth="1"/>
    <col min="21" max="21" width="10.421875" style="80" bestFit="1" customWidth="1"/>
    <col min="22" max="16384" width="9.140625" style="80" customWidth="1"/>
  </cols>
  <sheetData>
    <row r="4" spans="2:12" ht="12.75">
      <c r="B4" s="134" t="s">
        <v>177</v>
      </c>
      <c r="C4" s="135"/>
      <c r="D4" s="135"/>
      <c r="E4" s="135" t="s">
        <v>64</v>
      </c>
      <c r="F4" s="135"/>
      <c r="G4" s="134" t="s">
        <v>180</v>
      </c>
      <c r="H4" s="134"/>
      <c r="I4" s="134"/>
      <c r="J4" s="134"/>
      <c r="K4" s="134"/>
      <c r="L4" s="134"/>
    </row>
    <row r="5" spans="2:12" ht="12.75">
      <c r="B5" s="134" t="s">
        <v>71</v>
      </c>
      <c r="C5" s="135"/>
      <c r="D5" s="134" t="s">
        <v>74</v>
      </c>
      <c r="E5" s="134" t="s">
        <v>203</v>
      </c>
      <c r="F5" s="136"/>
      <c r="G5" s="136"/>
      <c r="I5" s="134" t="s">
        <v>178</v>
      </c>
      <c r="J5" s="134"/>
      <c r="K5" s="134"/>
      <c r="L5" s="134"/>
    </row>
    <row r="6" spans="2:18" ht="51.75" customHeight="1">
      <c r="B6" s="81" t="s">
        <v>72</v>
      </c>
      <c r="C6" s="81" t="s">
        <v>73</v>
      </c>
      <c r="D6" s="134"/>
      <c r="E6" s="81" t="s">
        <v>75</v>
      </c>
      <c r="F6" s="81" t="s">
        <v>19</v>
      </c>
      <c r="G6" s="81" t="s">
        <v>76</v>
      </c>
      <c r="H6" s="84" t="s">
        <v>70</v>
      </c>
      <c r="I6" s="81" t="s">
        <v>40</v>
      </c>
      <c r="J6" s="81" t="s">
        <v>77</v>
      </c>
      <c r="K6" s="81" t="s">
        <v>173</v>
      </c>
      <c r="L6" s="81" t="s">
        <v>174</v>
      </c>
      <c r="M6" s="81" t="s">
        <v>18</v>
      </c>
      <c r="N6" s="81" t="s">
        <v>198</v>
      </c>
      <c r="O6" s="81" t="s">
        <v>193</v>
      </c>
      <c r="P6" s="81" t="s">
        <v>78</v>
      </c>
      <c r="Q6" s="81" t="s">
        <v>147</v>
      </c>
      <c r="R6" s="80" t="s">
        <v>15</v>
      </c>
    </row>
    <row r="7" spans="1:21" ht="12.75">
      <c r="A7" s="87">
        <v>37256</v>
      </c>
      <c r="B7" s="85">
        <v>66.15582475</v>
      </c>
      <c r="C7" s="85">
        <v>33.53429211466512</v>
      </c>
      <c r="D7" s="85">
        <v>1572.2639057112704</v>
      </c>
      <c r="E7" s="85">
        <v>-2.842170943040401E-14</v>
      </c>
      <c r="F7" s="85">
        <v>114.64489053</v>
      </c>
      <c r="G7" s="85">
        <v>13.505971200000001</v>
      </c>
      <c r="H7" s="85">
        <v>187.20362513</v>
      </c>
      <c r="I7" s="85">
        <v>0.54722178</v>
      </c>
      <c r="J7" s="85">
        <v>0</v>
      </c>
      <c r="K7" s="85">
        <v>0</v>
      </c>
      <c r="L7" s="85">
        <v>49.82826749999291</v>
      </c>
      <c r="M7" s="85">
        <v>0.39</v>
      </c>
      <c r="N7" s="85">
        <v>0</v>
      </c>
      <c r="O7" s="85">
        <v>0</v>
      </c>
      <c r="P7" s="85">
        <v>96.23367803999999</v>
      </c>
      <c r="Q7" s="85">
        <v>20.55943247</v>
      </c>
      <c r="R7" s="85">
        <f>+SUM(B7:Q7)</f>
        <v>2154.8671092259287</v>
      </c>
      <c r="S7" s="85">
        <v>2154.3869293999933</v>
      </c>
      <c r="T7" s="85">
        <f>R7-S7</f>
        <v>0.4801798259354655</v>
      </c>
      <c r="U7" s="85"/>
    </row>
    <row r="8" spans="1:21" ht="12.75">
      <c r="A8" s="87">
        <v>37287</v>
      </c>
      <c r="B8" s="85">
        <v>64.90728657000001</v>
      </c>
      <c r="C8" s="85">
        <v>31.911216637496</v>
      </c>
      <c r="D8" s="85">
        <v>1468.0758592705392</v>
      </c>
      <c r="E8" s="85">
        <v>-3.552713678800501E-14</v>
      </c>
      <c r="F8" s="85">
        <v>112.98951694</v>
      </c>
      <c r="G8" s="85">
        <v>38.44713646000001</v>
      </c>
      <c r="H8" s="85">
        <v>140.34899973</v>
      </c>
      <c r="I8" s="85">
        <v>0.54722178</v>
      </c>
      <c r="J8" s="85">
        <v>0</v>
      </c>
      <c r="K8" s="85">
        <v>0</v>
      </c>
      <c r="L8" s="85">
        <v>65.02780969999999</v>
      </c>
      <c r="M8" s="85">
        <v>0.39</v>
      </c>
      <c r="N8" s="85">
        <v>0</v>
      </c>
      <c r="O8" s="85">
        <v>0</v>
      </c>
      <c r="P8" s="85">
        <v>8.591091089999825</v>
      </c>
      <c r="Q8" s="85">
        <v>20.44761656</v>
      </c>
      <c r="R8" s="85">
        <f aca="true" t="shared" si="0" ref="R8:R61">+SUM(B8:Q8)</f>
        <v>1951.6837547380348</v>
      </c>
      <c r="S8" s="85">
        <v>1945.22988378</v>
      </c>
      <c r="T8" s="85">
        <f aca="true" t="shared" si="1" ref="T8:T61">R8-S8</f>
        <v>6.4538709580349405</v>
      </c>
      <c r="U8" s="85"/>
    </row>
    <row r="9" spans="1:21" ht="12.75">
      <c r="A9" s="87">
        <v>37315</v>
      </c>
      <c r="B9" s="85">
        <v>64.90728657000001</v>
      </c>
      <c r="C9" s="85">
        <v>28.901258444575422</v>
      </c>
      <c r="D9" s="85">
        <v>1429.2810608187235</v>
      </c>
      <c r="E9" s="85">
        <v>-5.684341886080802E-14</v>
      </c>
      <c r="F9" s="85">
        <v>112.95071694</v>
      </c>
      <c r="G9" s="85">
        <v>6.8406952500000004</v>
      </c>
      <c r="H9" s="85">
        <v>136.27827663000002</v>
      </c>
      <c r="I9" s="85">
        <v>0.54722178</v>
      </c>
      <c r="J9" s="85">
        <v>0</v>
      </c>
      <c r="K9" s="85">
        <v>0</v>
      </c>
      <c r="L9" s="85">
        <v>63.376865890000005</v>
      </c>
      <c r="M9" s="85">
        <v>0.39</v>
      </c>
      <c r="N9" s="85">
        <v>0</v>
      </c>
      <c r="O9" s="85">
        <v>0</v>
      </c>
      <c r="P9" s="85">
        <v>1.553083579999626</v>
      </c>
      <c r="Q9" s="85">
        <v>20.317531730000002</v>
      </c>
      <c r="R9" s="85">
        <f t="shared" si="0"/>
        <v>1865.3439976332986</v>
      </c>
      <c r="S9" s="85">
        <v>1860.0342847699997</v>
      </c>
      <c r="T9" s="85">
        <f t="shared" si="1"/>
        <v>5.309712863298955</v>
      </c>
      <c r="U9" s="85"/>
    </row>
    <row r="10" spans="1:21" ht="12.75">
      <c r="A10" s="87">
        <v>37346</v>
      </c>
      <c r="B10" s="85">
        <v>67.95822820000001</v>
      </c>
      <c r="C10" s="85">
        <v>29.165448077664863</v>
      </c>
      <c r="D10" s="85">
        <v>1417.79874858394</v>
      </c>
      <c r="E10" s="85">
        <v>124.20325699999998</v>
      </c>
      <c r="F10" s="85">
        <v>108.74980283</v>
      </c>
      <c r="G10" s="85">
        <v>39.49186298</v>
      </c>
      <c r="H10" s="85">
        <v>52.505945559999994</v>
      </c>
      <c r="I10" s="85">
        <v>0.54722178</v>
      </c>
      <c r="J10" s="85">
        <v>0</v>
      </c>
      <c r="K10" s="85">
        <v>0</v>
      </c>
      <c r="L10" s="85">
        <v>70.71324374</v>
      </c>
      <c r="M10" s="85">
        <v>0.39</v>
      </c>
      <c r="N10" s="85">
        <v>0</v>
      </c>
      <c r="O10" s="85">
        <v>0</v>
      </c>
      <c r="P10" s="85">
        <v>22.523528059999972</v>
      </c>
      <c r="Q10" s="85">
        <v>20.257555090000004</v>
      </c>
      <c r="R10" s="85">
        <f t="shared" si="0"/>
        <v>1954.304841901605</v>
      </c>
      <c r="S10" s="85">
        <v>1951.4335961100003</v>
      </c>
      <c r="T10" s="85">
        <f t="shared" si="1"/>
        <v>2.8712457916046787</v>
      </c>
      <c r="U10" s="85"/>
    </row>
    <row r="11" spans="1:21" ht="12.75">
      <c r="A11" s="87">
        <v>37376</v>
      </c>
      <c r="B11" s="85">
        <v>68.96325384</v>
      </c>
      <c r="C11" s="85">
        <v>29.799581517862066</v>
      </c>
      <c r="D11" s="85">
        <v>1541.2962098741896</v>
      </c>
      <c r="E11" s="85">
        <v>123.78237400000005</v>
      </c>
      <c r="F11" s="85">
        <v>107.70372230000001</v>
      </c>
      <c r="G11" s="85">
        <v>3.0583199199999993</v>
      </c>
      <c r="H11" s="85">
        <v>52.50321104</v>
      </c>
      <c r="I11" s="85">
        <v>0.54722178</v>
      </c>
      <c r="J11" s="85">
        <v>0</v>
      </c>
      <c r="K11" s="85">
        <v>0</v>
      </c>
      <c r="L11" s="85">
        <v>72.15585607</v>
      </c>
      <c r="M11" s="85">
        <v>0.39</v>
      </c>
      <c r="N11" s="85">
        <v>0</v>
      </c>
      <c r="O11" s="85">
        <v>0</v>
      </c>
      <c r="P11" s="85">
        <v>0.0745967799997409</v>
      </c>
      <c r="Q11" s="85">
        <v>20.18844267</v>
      </c>
      <c r="R11" s="85">
        <f t="shared" si="0"/>
        <v>2020.4627897920516</v>
      </c>
      <c r="S11" s="85">
        <v>2017.2273332599996</v>
      </c>
      <c r="T11" s="85">
        <f t="shared" si="1"/>
        <v>3.2354565320520123</v>
      </c>
      <c r="U11" s="85"/>
    </row>
    <row r="12" spans="1:21" ht="12.75">
      <c r="A12" s="87">
        <v>37407</v>
      </c>
      <c r="B12" s="85">
        <v>76.30329526</v>
      </c>
      <c r="C12" s="85">
        <v>27.500031604092403</v>
      </c>
      <c r="D12" s="85">
        <v>1605.5391185651872</v>
      </c>
      <c r="E12" s="85">
        <v>51.003171999999935</v>
      </c>
      <c r="F12" s="85">
        <v>106.99966545000001</v>
      </c>
      <c r="G12" s="85">
        <v>52.9390945</v>
      </c>
      <c r="H12" s="85">
        <v>52.944823899999996</v>
      </c>
      <c r="I12" s="85">
        <v>0.54722178</v>
      </c>
      <c r="J12" s="85">
        <v>0</v>
      </c>
      <c r="K12" s="85">
        <v>0</v>
      </c>
      <c r="L12" s="85">
        <v>72.98176206</v>
      </c>
      <c r="M12" s="85">
        <v>0.39</v>
      </c>
      <c r="N12" s="85">
        <v>0</v>
      </c>
      <c r="O12" s="85">
        <v>0</v>
      </c>
      <c r="P12" s="85">
        <v>0.9268653599995424</v>
      </c>
      <c r="Q12" s="85">
        <v>20.113360810000003</v>
      </c>
      <c r="R12" s="85">
        <f t="shared" si="0"/>
        <v>2068.1884112892794</v>
      </c>
      <c r="S12" s="85">
        <v>2064.3780542199997</v>
      </c>
      <c r="T12" s="85">
        <f t="shared" si="1"/>
        <v>3.8103570692796893</v>
      </c>
      <c r="U12" s="85"/>
    </row>
    <row r="13" spans="1:21" ht="12.75">
      <c r="A13" s="87">
        <v>37437</v>
      </c>
      <c r="B13" s="85">
        <v>79.48502233</v>
      </c>
      <c r="C13" s="85">
        <v>29.12822535203418</v>
      </c>
      <c r="D13" s="85">
        <v>1720.3809471771472</v>
      </c>
      <c r="E13" s="85">
        <v>38.16866999999995</v>
      </c>
      <c r="F13" s="85">
        <v>106.54661297000001</v>
      </c>
      <c r="G13" s="85">
        <v>19.91060902</v>
      </c>
      <c r="H13" s="85">
        <v>52.50589295</v>
      </c>
      <c r="I13" s="85">
        <v>0.54722178</v>
      </c>
      <c r="J13" s="85">
        <v>0</v>
      </c>
      <c r="K13" s="85">
        <v>0</v>
      </c>
      <c r="L13" s="85">
        <v>73.03619036999999</v>
      </c>
      <c r="M13" s="85">
        <v>0.39</v>
      </c>
      <c r="N13" s="85">
        <v>0</v>
      </c>
      <c r="O13" s="85">
        <v>0</v>
      </c>
      <c r="P13" s="85">
        <v>0.099948779999945</v>
      </c>
      <c r="Q13" s="85">
        <v>20.046232900000003</v>
      </c>
      <c r="R13" s="85">
        <f t="shared" si="0"/>
        <v>2140.2455736291818</v>
      </c>
      <c r="S13" s="85">
        <v>2140.2322311</v>
      </c>
      <c r="T13" s="85">
        <f t="shared" si="1"/>
        <v>0.013342529181954887</v>
      </c>
      <c r="U13" s="85"/>
    </row>
    <row r="14" spans="1:21" ht="12.75">
      <c r="A14" s="87">
        <v>37468</v>
      </c>
      <c r="B14" s="85">
        <v>76.2674324</v>
      </c>
      <c r="C14" s="85">
        <v>30.193074075299403</v>
      </c>
      <c r="D14" s="85">
        <v>1545.3513586831507</v>
      </c>
      <c r="E14" s="85">
        <v>125.66908699999993</v>
      </c>
      <c r="F14" s="85">
        <v>105.2224391</v>
      </c>
      <c r="G14" s="85">
        <v>59.20763305000002</v>
      </c>
      <c r="H14" s="85">
        <v>52.505755959999995</v>
      </c>
      <c r="I14" s="85">
        <v>0.54722178</v>
      </c>
      <c r="J14" s="85">
        <v>0</v>
      </c>
      <c r="K14" s="85">
        <v>0</v>
      </c>
      <c r="L14" s="85">
        <v>72.87841976000001</v>
      </c>
      <c r="M14" s="85">
        <v>0.39</v>
      </c>
      <c r="N14" s="85">
        <v>0</v>
      </c>
      <c r="O14" s="85">
        <v>0</v>
      </c>
      <c r="P14" s="85">
        <v>0.053105719999688716</v>
      </c>
      <c r="Q14" s="85">
        <v>19.96858273</v>
      </c>
      <c r="R14" s="85">
        <f t="shared" si="0"/>
        <v>2088.254110258449</v>
      </c>
      <c r="S14" s="85">
        <v>2088.3739829</v>
      </c>
      <c r="T14" s="85">
        <f t="shared" si="1"/>
        <v>-0.11987264155095545</v>
      </c>
      <c r="U14" s="85"/>
    </row>
    <row r="15" spans="1:21" ht="12.75">
      <c r="A15" s="87">
        <v>37499</v>
      </c>
      <c r="B15" s="85">
        <v>78.87889050999999</v>
      </c>
      <c r="C15" s="85">
        <v>27.086178792696543</v>
      </c>
      <c r="D15" s="85">
        <v>1484.458518338496</v>
      </c>
      <c r="E15" s="85">
        <v>228.93391699999995</v>
      </c>
      <c r="F15" s="85">
        <v>105.65950369000001</v>
      </c>
      <c r="G15" s="85">
        <v>6.46829559</v>
      </c>
      <c r="H15" s="85">
        <v>52.582048809999996</v>
      </c>
      <c r="I15" s="85">
        <v>0.54722178</v>
      </c>
      <c r="J15" s="85">
        <v>0</v>
      </c>
      <c r="K15" s="85">
        <v>0</v>
      </c>
      <c r="L15" s="85">
        <v>73.02622349999999</v>
      </c>
      <c r="M15" s="85">
        <v>0.39</v>
      </c>
      <c r="N15" s="85">
        <v>0</v>
      </c>
      <c r="O15" s="85">
        <v>0</v>
      </c>
      <c r="P15" s="85">
        <v>-0.02407289999994333</v>
      </c>
      <c r="Q15" s="85">
        <v>19.779003839999998</v>
      </c>
      <c r="R15" s="85">
        <f t="shared" si="0"/>
        <v>2077.7857289511926</v>
      </c>
      <c r="S15" s="85">
        <v>2077.9398993199998</v>
      </c>
      <c r="T15" s="85">
        <f t="shared" si="1"/>
        <v>-0.15417036880717205</v>
      </c>
      <c r="U15" s="85"/>
    </row>
    <row r="16" spans="1:21" ht="12.75">
      <c r="A16" s="87">
        <v>37529</v>
      </c>
      <c r="B16" s="85">
        <v>81.3939749</v>
      </c>
      <c r="C16" s="85">
        <v>27.133507074374858</v>
      </c>
      <c r="D16" s="85">
        <v>1421.6389129738266</v>
      </c>
      <c r="E16" s="85">
        <v>287.14314</v>
      </c>
      <c r="F16" s="85">
        <v>105.49136023</v>
      </c>
      <c r="G16" s="85">
        <v>105.09314797</v>
      </c>
      <c r="H16" s="85">
        <v>52.53486133</v>
      </c>
      <c r="I16" s="85">
        <v>0.54722178</v>
      </c>
      <c r="J16" s="85">
        <v>0</v>
      </c>
      <c r="K16" s="85">
        <v>0</v>
      </c>
      <c r="L16" s="85">
        <v>49.420107689999995</v>
      </c>
      <c r="M16" s="85">
        <v>0.39</v>
      </c>
      <c r="N16" s="85">
        <v>0</v>
      </c>
      <c r="O16" s="85">
        <v>0</v>
      </c>
      <c r="P16" s="85">
        <v>-0.07943817000020037</v>
      </c>
      <c r="Q16" s="85">
        <v>19.634492550000004</v>
      </c>
      <c r="R16" s="85">
        <f t="shared" si="0"/>
        <v>2150.341288328201</v>
      </c>
      <c r="S16" s="85">
        <v>2150.5785856499997</v>
      </c>
      <c r="T16" s="85">
        <f t="shared" si="1"/>
        <v>-0.2372973217989056</v>
      </c>
      <c r="U16" s="85"/>
    </row>
    <row r="17" spans="1:21" ht="12.75">
      <c r="A17" s="87">
        <v>37560</v>
      </c>
      <c r="B17" s="85">
        <v>85.38137242</v>
      </c>
      <c r="C17" s="85">
        <v>28.138370679671358</v>
      </c>
      <c r="D17" s="85">
        <v>1391.7951526378854</v>
      </c>
      <c r="E17" s="85">
        <v>311.04280900000003</v>
      </c>
      <c r="F17" s="85">
        <v>95.53284633999999</v>
      </c>
      <c r="G17" s="85">
        <v>49.539171639999985</v>
      </c>
      <c r="H17" s="85">
        <v>66.52664265</v>
      </c>
      <c r="I17" s="85">
        <v>0.54722178</v>
      </c>
      <c r="J17" s="85">
        <v>0</v>
      </c>
      <c r="K17" s="85">
        <v>0</v>
      </c>
      <c r="L17" s="85">
        <v>48.87537071999999</v>
      </c>
      <c r="M17" s="85">
        <v>0.39</v>
      </c>
      <c r="N17" s="85">
        <v>0</v>
      </c>
      <c r="O17" s="85">
        <v>0</v>
      </c>
      <c r="P17" s="85">
        <v>0.1086389100005461</v>
      </c>
      <c r="Q17" s="85">
        <v>19.795908110000003</v>
      </c>
      <c r="R17" s="85">
        <f t="shared" si="0"/>
        <v>2097.6735048875566</v>
      </c>
      <c r="S17" s="85">
        <v>2098.2419292</v>
      </c>
      <c r="T17" s="85">
        <f t="shared" si="1"/>
        <v>-0.5684243124433124</v>
      </c>
      <c r="U17" s="85"/>
    </row>
    <row r="18" spans="1:21" ht="12.75">
      <c r="A18" s="87">
        <v>37590</v>
      </c>
      <c r="B18" s="85">
        <v>83.40376216</v>
      </c>
      <c r="C18" s="85">
        <v>25.318117602122708</v>
      </c>
      <c r="D18" s="85">
        <v>1320.07125534235</v>
      </c>
      <c r="E18" s="85">
        <v>358.163569</v>
      </c>
      <c r="F18" s="85">
        <v>96.48939516</v>
      </c>
      <c r="G18" s="85">
        <v>56.46496906</v>
      </c>
      <c r="H18" s="85">
        <v>95.19577712</v>
      </c>
      <c r="I18" s="85">
        <v>0.54722178</v>
      </c>
      <c r="J18" s="85">
        <v>0</v>
      </c>
      <c r="K18" s="85">
        <v>0</v>
      </c>
      <c r="L18" s="85">
        <v>49.25957204</v>
      </c>
      <c r="M18" s="85">
        <v>0.39</v>
      </c>
      <c r="N18" s="85">
        <v>0</v>
      </c>
      <c r="O18" s="85">
        <v>0</v>
      </c>
      <c r="P18" s="85">
        <v>0.8412034900001955</v>
      </c>
      <c r="Q18" s="85">
        <v>19.73804618</v>
      </c>
      <c r="R18" s="85">
        <f t="shared" si="0"/>
        <v>2105.8828889344727</v>
      </c>
      <c r="S18" s="85">
        <v>2107.5146394999997</v>
      </c>
      <c r="T18" s="85">
        <f t="shared" si="1"/>
        <v>-1.6317505655269997</v>
      </c>
      <c r="U18" s="85"/>
    </row>
    <row r="19" spans="1:21" ht="12.75">
      <c r="A19" s="87">
        <v>37621</v>
      </c>
      <c r="B19" s="85">
        <v>87.95935032999999</v>
      </c>
      <c r="C19" s="85">
        <v>24.184298419969696</v>
      </c>
      <c r="D19" s="85">
        <v>1264.364495343977</v>
      </c>
      <c r="E19" s="85">
        <v>470.765787</v>
      </c>
      <c r="F19" s="85">
        <v>95.36970501</v>
      </c>
      <c r="G19" s="85">
        <v>97.2562207</v>
      </c>
      <c r="H19" s="85">
        <v>74.98766545</v>
      </c>
      <c r="I19" s="85">
        <v>0.54722178</v>
      </c>
      <c r="J19" s="85">
        <v>0</v>
      </c>
      <c r="K19" s="85">
        <v>0</v>
      </c>
      <c r="L19" s="85">
        <v>50.042781160000004</v>
      </c>
      <c r="M19" s="85">
        <v>0.39</v>
      </c>
      <c r="N19" s="85">
        <v>0</v>
      </c>
      <c r="O19" s="85">
        <v>0</v>
      </c>
      <c r="P19" s="85">
        <v>22.550337450002157</v>
      </c>
      <c r="Q19" s="85">
        <v>23.034968120000002</v>
      </c>
      <c r="R19" s="85">
        <f t="shared" si="0"/>
        <v>2211.4528307639494</v>
      </c>
      <c r="S19" s="85">
        <v>2189.067085390002</v>
      </c>
      <c r="T19" s="85">
        <f t="shared" si="1"/>
        <v>22.38574537394743</v>
      </c>
      <c r="U19" s="85"/>
    </row>
    <row r="20" spans="1:21" ht="12.75">
      <c r="A20" s="87">
        <v>37652</v>
      </c>
      <c r="B20" s="85">
        <v>91.01022861999999</v>
      </c>
      <c r="C20" s="85">
        <v>24.36324274353315</v>
      </c>
      <c r="D20" s="85">
        <v>1255.8094534953213</v>
      </c>
      <c r="E20" s="85">
        <v>500.86843799999997</v>
      </c>
      <c r="F20" s="85">
        <v>95.72385332</v>
      </c>
      <c r="G20" s="85">
        <v>14.592701390000009</v>
      </c>
      <c r="H20" s="85">
        <v>52.574026139999994</v>
      </c>
      <c r="I20" s="85">
        <v>0.54722178</v>
      </c>
      <c r="J20" s="85">
        <v>0</v>
      </c>
      <c r="K20" s="85">
        <v>0</v>
      </c>
      <c r="L20" s="85">
        <v>49.59040767</v>
      </c>
      <c r="M20" s="85">
        <v>0.39</v>
      </c>
      <c r="N20" s="85">
        <v>0</v>
      </c>
      <c r="O20" s="85">
        <v>0</v>
      </c>
      <c r="P20" s="85">
        <v>9.81119183000077</v>
      </c>
      <c r="Q20" s="85">
        <v>22.680348470000002</v>
      </c>
      <c r="R20" s="85">
        <f t="shared" si="0"/>
        <v>2117.9611134588545</v>
      </c>
      <c r="S20" s="85">
        <v>2117.61337645</v>
      </c>
      <c r="T20" s="85">
        <f t="shared" si="1"/>
        <v>0.3477370088544376</v>
      </c>
      <c r="U20" s="85"/>
    </row>
    <row r="21" spans="1:21" ht="12.75">
      <c r="A21" s="87">
        <v>37680</v>
      </c>
      <c r="B21" s="85">
        <v>79.97693938999998</v>
      </c>
      <c r="C21" s="85">
        <v>20.286320745064376</v>
      </c>
      <c r="D21" s="85">
        <v>1178.917750940944</v>
      </c>
      <c r="E21" s="85">
        <v>522.7272296299999</v>
      </c>
      <c r="F21" s="85">
        <v>96.43013569</v>
      </c>
      <c r="G21" s="85">
        <v>26.58272457</v>
      </c>
      <c r="H21" s="85">
        <v>52.62421214</v>
      </c>
      <c r="I21" s="85">
        <v>0.54722178</v>
      </c>
      <c r="J21" s="85">
        <v>0</v>
      </c>
      <c r="K21" s="85">
        <v>0</v>
      </c>
      <c r="L21" s="85">
        <v>49.35829846</v>
      </c>
      <c r="M21" s="85">
        <v>0.39</v>
      </c>
      <c r="N21" s="85">
        <v>0</v>
      </c>
      <c r="O21" s="85">
        <v>0</v>
      </c>
      <c r="P21" s="85">
        <v>0.7143637100016098</v>
      </c>
      <c r="Q21" s="85">
        <v>27.17895876</v>
      </c>
      <c r="R21" s="85">
        <f t="shared" si="0"/>
        <v>2055.73415581601</v>
      </c>
      <c r="S21" s="85">
        <v>2054.438587210002</v>
      </c>
      <c r="T21" s="85">
        <f t="shared" si="1"/>
        <v>1.2955686060081462</v>
      </c>
      <c r="U21" s="85"/>
    </row>
    <row r="22" spans="1:21" ht="12.75">
      <c r="A22" s="87">
        <v>37711</v>
      </c>
      <c r="B22" s="85">
        <v>77.50540701</v>
      </c>
      <c r="C22" s="85">
        <v>19.2047637594378</v>
      </c>
      <c r="D22" s="85">
        <v>1125.0262105724905</v>
      </c>
      <c r="E22" s="85">
        <v>507.51101998999997</v>
      </c>
      <c r="F22" s="85">
        <v>86.60089135999999</v>
      </c>
      <c r="G22" s="85">
        <v>59.77178871000001</v>
      </c>
      <c r="H22" s="85">
        <v>52.48185091</v>
      </c>
      <c r="I22" s="85">
        <v>0.54722178</v>
      </c>
      <c r="J22" s="85">
        <v>0</v>
      </c>
      <c r="K22" s="85">
        <v>0</v>
      </c>
      <c r="L22" s="85">
        <v>49.41972339</v>
      </c>
      <c r="M22" s="85">
        <v>0.39</v>
      </c>
      <c r="N22" s="85">
        <v>0</v>
      </c>
      <c r="O22" s="85">
        <v>0</v>
      </c>
      <c r="P22" s="85">
        <v>1.5414547100015386</v>
      </c>
      <c r="Q22" s="85">
        <v>27.41821435</v>
      </c>
      <c r="R22" s="85">
        <f t="shared" si="0"/>
        <v>2007.4185465419298</v>
      </c>
      <c r="S22" s="85">
        <v>2007.7508146800017</v>
      </c>
      <c r="T22" s="85">
        <f t="shared" si="1"/>
        <v>-0.3322681380718677</v>
      </c>
      <c r="U22" s="85"/>
    </row>
    <row r="23" spans="1:21" ht="12.75">
      <c r="A23" s="87">
        <v>37741</v>
      </c>
      <c r="B23" s="85">
        <v>80.25507436</v>
      </c>
      <c r="C23" s="85">
        <v>20.144315293649594</v>
      </c>
      <c r="D23" s="85">
        <v>1134.439843348769</v>
      </c>
      <c r="E23" s="85">
        <v>567.1562410000001</v>
      </c>
      <c r="F23" s="85">
        <v>85.96754593</v>
      </c>
      <c r="G23" s="85">
        <v>54.53358157</v>
      </c>
      <c r="H23" s="85">
        <v>52.53102422</v>
      </c>
      <c r="I23" s="85">
        <v>0.54722178</v>
      </c>
      <c r="J23" s="85">
        <v>0</v>
      </c>
      <c r="K23" s="85">
        <v>0</v>
      </c>
      <c r="L23" s="85">
        <v>49.0783503</v>
      </c>
      <c r="M23" s="85">
        <v>0.39</v>
      </c>
      <c r="N23" s="85">
        <v>0</v>
      </c>
      <c r="O23" s="85">
        <v>0</v>
      </c>
      <c r="P23" s="85">
        <v>1.638916370002241</v>
      </c>
      <c r="Q23" s="85">
        <v>27.237356759999997</v>
      </c>
      <c r="R23" s="85">
        <f t="shared" si="0"/>
        <v>2073.919470932421</v>
      </c>
      <c r="S23" s="85">
        <v>2073.831462150002</v>
      </c>
      <c r="T23" s="85">
        <f t="shared" si="1"/>
        <v>0.08800878241891041</v>
      </c>
      <c r="U23" s="85"/>
    </row>
    <row r="24" spans="1:21" ht="12.75">
      <c r="A24" s="87">
        <v>37772</v>
      </c>
      <c r="B24" s="85">
        <v>82.82160153000001</v>
      </c>
      <c r="C24" s="85">
        <v>17.409683451950322</v>
      </c>
      <c r="D24" s="85">
        <v>1210.610076910659</v>
      </c>
      <c r="E24" s="85">
        <v>475.36573599999997</v>
      </c>
      <c r="F24" s="85">
        <v>84.70164433000001</v>
      </c>
      <c r="G24" s="85">
        <v>98.45580535000002</v>
      </c>
      <c r="H24" s="85">
        <v>53.11207085</v>
      </c>
      <c r="I24" s="85">
        <v>0.54722178</v>
      </c>
      <c r="J24" s="85">
        <v>0</v>
      </c>
      <c r="K24" s="85">
        <v>0</v>
      </c>
      <c r="L24" s="85">
        <v>49.50459692999999</v>
      </c>
      <c r="M24" s="85">
        <v>0.39</v>
      </c>
      <c r="N24" s="85">
        <v>0</v>
      </c>
      <c r="O24" s="85">
        <v>0</v>
      </c>
      <c r="P24" s="85">
        <v>2.2788354100046124</v>
      </c>
      <c r="Q24" s="85">
        <v>27.976922430000002</v>
      </c>
      <c r="R24" s="85">
        <f t="shared" si="0"/>
        <v>2103.174194972614</v>
      </c>
      <c r="S24" s="85">
        <v>2102.3262606100043</v>
      </c>
      <c r="T24" s="85">
        <f t="shared" si="1"/>
        <v>0.8479343626095215</v>
      </c>
      <c r="U24" s="85"/>
    </row>
    <row r="25" spans="1:21" ht="12.75">
      <c r="A25" s="87">
        <v>37802</v>
      </c>
      <c r="B25" s="85">
        <v>77.14306643</v>
      </c>
      <c r="C25" s="85">
        <v>17.117954674784766</v>
      </c>
      <c r="D25" s="85">
        <v>1187.478814331994</v>
      </c>
      <c r="E25" s="85">
        <v>459.64231300000006</v>
      </c>
      <c r="F25" s="85">
        <v>83.45252638000001</v>
      </c>
      <c r="G25" s="85">
        <v>110.78834464999997</v>
      </c>
      <c r="H25" s="85">
        <v>56.775080960000004</v>
      </c>
      <c r="I25" s="85">
        <v>6.04995478</v>
      </c>
      <c r="J25" s="85">
        <v>0</v>
      </c>
      <c r="K25" s="85">
        <v>0</v>
      </c>
      <c r="L25" s="85">
        <v>49.88906884</v>
      </c>
      <c r="M25" s="85">
        <v>0.41</v>
      </c>
      <c r="N25" s="85">
        <v>0</v>
      </c>
      <c r="O25" s="85">
        <v>0</v>
      </c>
      <c r="P25" s="85">
        <v>1.9291197700022171</v>
      </c>
      <c r="Q25" s="85">
        <v>28.01712309</v>
      </c>
      <c r="R25" s="85">
        <f t="shared" si="0"/>
        <v>2078.693366906781</v>
      </c>
      <c r="S25" s="85">
        <v>2078.4250495100023</v>
      </c>
      <c r="T25" s="85">
        <f t="shared" si="1"/>
        <v>0.26831739677891164</v>
      </c>
      <c r="U25" s="85"/>
    </row>
    <row r="26" spans="1:21" ht="12.75">
      <c r="A26" s="87">
        <v>37833</v>
      </c>
      <c r="B26" s="85">
        <v>77.07887249000001</v>
      </c>
      <c r="C26" s="85">
        <v>16.706721352876837</v>
      </c>
      <c r="D26" s="85">
        <v>1238.8452782095244</v>
      </c>
      <c r="E26" s="85">
        <v>512.221653</v>
      </c>
      <c r="F26" s="85">
        <v>82.57151694000001</v>
      </c>
      <c r="G26" s="85">
        <v>17.126415339999998</v>
      </c>
      <c r="H26" s="85">
        <v>52.61738866</v>
      </c>
      <c r="I26" s="85">
        <v>6.04995478</v>
      </c>
      <c r="J26" s="85">
        <v>0</v>
      </c>
      <c r="K26" s="85">
        <v>0</v>
      </c>
      <c r="L26" s="85">
        <v>47.05302819999999</v>
      </c>
      <c r="M26" s="85">
        <v>0.41</v>
      </c>
      <c r="N26" s="85">
        <v>0</v>
      </c>
      <c r="O26" s="85">
        <v>0</v>
      </c>
      <c r="P26" s="85">
        <v>3.14594526</v>
      </c>
      <c r="Q26" s="85">
        <v>27.759880289999998</v>
      </c>
      <c r="R26" s="85">
        <f t="shared" si="0"/>
        <v>2081.5866545224017</v>
      </c>
      <c r="S26" s="85">
        <v>2081.31076348</v>
      </c>
      <c r="T26" s="85">
        <f t="shared" si="1"/>
        <v>0.2758910424017813</v>
      </c>
      <c r="U26" s="85"/>
    </row>
    <row r="27" spans="1:21" ht="12.75">
      <c r="A27" s="87">
        <v>37864</v>
      </c>
      <c r="B27" s="85">
        <v>76.42187562000001</v>
      </c>
      <c r="C27" s="85">
        <v>13.945574483854095</v>
      </c>
      <c r="D27" s="85">
        <v>1297.7441038047411</v>
      </c>
      <c r="E27" s="85">
        <v>436.3984879999999</v>
      </c>
      <c r="F27" s="85">
        <v>84.39159344000001</v>
      </c>
      <c r="G27" s="85">
        <v>2.5722050899999997</v>
      </c>
      <c r="H27" s="85">
        <v>50.5701496</v>
      </c>
      <c r="I27" s="85">
        <v>6.04995478</v>
      </c>
      <c r="J27" s="85">
        <v>0</v>
      </c>
      <c r="K27" s="85">
        <v>0</v>
      </c>
      <c r="L27" s="85">
        <v>46.76292281</v>
      </c>
      <c r="M27" s="85">
        <v>0.41</v>
      </c>
      <c r="N27" s="85">
        <v>0</v>
      </c>
      <c r="O27" s="85">
        <v>0</v>
      </c>
      <c r="P27" s="85">
        <v>3.1670834699999992</v>
      </c>
      <c r="Q27" s="85">
        <v>27.646260549999997</v>
      </c>
      <c r="R27" s="85">
        <f t="shared" si="0"/>
        <v>2046.080211648595</v>
      </c>
      <c r="S27" s="85">
        <v>2045.8615038100002</v>
      </c>
      <c r="T27" s="85">
        <f t="shared" si="1"/>
        <v>0.2187078385948098</v>
      </c>
      <c r="U27" s="85"/>
    </row>
    <row r="28" spans="1:21" ht="12.75">
      <c r="A28" s="87">
        <v>37894</v>
      </c>
      <c r="B28" s="85">
        <v>81.93086186000001</v>
      </c>
      <c r="C28" s="85">
        <v>14.330298088515047</v>
      </c>
      <c r="D28" s="85">
        <v>1375.9498419563458</v>
      </c>
      <c r="E28" s="85">
        <v>326.7892279999999</v>
      </c>
      <c r="F28" s="85">
        <v>84.87624721</v>
      </c>
      <c r="G28" s="85">
        <v>21.46233523</v>
      </c>
      <c r="H28" s="85">
        <v>67.75736069999999</v>
      </c>
      <c r="I28" s="85">
        <v>6.04995478</v>
      </c>
      <c r="J28" s="85">
        <v>0</v>
      </c>
      <c r="K28" s="85">
        <v>0</v>
      </c>
      <c r="L28" s="85">
        <v>46.39492927</v>
      </c>
      <c r="M28" s="85">
        <v>0.41</v>
      </c>
      <c r="N28" s="85">
        <v>0</v>
      </c>
      <c r="O28" s="85">
        <v>0</v>
      </c>
      <c r="P28" s="85">
        <v>19.806910689999995</v>
      </c>
      <c r="Q28" s="85">
        <v>27.89246149</v>
      </c>
      <c r="R28" s="85">
        <f t="shared" si="0"/>
        <v>2073.650429274861</v>
      </c>
      <c r="S28" s="85">
        <v>2057.28288619</v>
      </c>
      <c r="T28" s="85">
        <f t="shared" si="1"/>
        <v>16.3675430848607</v>
      </c>
      <c r="U28" s="85"/>
    </row>
    <row r="29" spans="1:21" ht="12.75">
      <c r="A29" s="87">
        <v>37925</v>
      </c>
      <c r="B29" s="85">
        <v>81.49635449</v>
      </c>
      <c r="C29" s="85">
        <v>14.260230403052764</v>
      </c>
      <c r="D29" s="85">
        <v>1380.7704602761733</v>
      </c>
      <c r="E29" s="85">
        <v>244.54379499999996</v>
      </c>
      <c r="F29" s="85">
        <v>84.97690341</v>
      </c>
      <c r="G29" s="85">
        <v>22.101493020000003</v>
      </c>
      <c r="H29" s="85">
        <v>68.14053784999999</v>
      </c>
      <c r="I29" s="85">
        <v>6.03995478</v>
      </c>
      <c r="J29" s="85">
        <v>0</v>
      </c>
      <c r="K29" s="85">
        <v>0</v>
      </c>
      <c r="L29" s="85">
        <v>46.612157769999996</v>
      </c>
      <c r="M29" s="85">
        <v>0.41</v>
      </c>
      <c r="N29" s="85">
        <v>0</v>
      </c>
      <c r="O29" s="85">
        <v>0</v>
      </c>
      <c r="P29" s="85">
        <v>62.848465479999994</v>
      </c>
      <c r="Q29" s="85">
        <v>34.59110011</v>
      </c>
      <c r="R29" s="85">
        <f t="shared" si="0"/>
        <v>2046.7914525892263</v>
      </c>
      <c r="S29" s="85">
        <v>2037.8501899300004</v>
      </c>
      <c r="T29" s="85">
        <f t="shared" si="1"/>
        <v>8.941262659225913</v>
      </c>
      <c r="U29" s="85"/>
    </row>
    <row r="30" spans="1:21" ht="12.75">
      <c r="A30" s="87">
        <v>37955</v>
      </c>
      <c r="B30" s="85">
        <v>84.05307963</v>
      </c>
      <c r="C30" s="85">
        <v>12.083044527502098</v>
      </c>
      <c r="D30" s="85">
        <v>1566.7783439038858</v>
      </c>
      <c r="E30" s="85">
        <v>118.50961145000007</v>
      </c>
      <c r="F30" s="85">
        <v>78.97594056</v>
      </c>
      <c r="G30" s="85">
        <v>14.448731049999997</v>
      </c>
      <c r="H30" s="85">
        <v>67.92145221</v>
      </c>
      <c r="I30" s="85">
        <v>6.03995478</v>
      </c>
      <c r="J30" s="85">
        <v>0</v>
      </c>
      <c r="K30" s="85">
        <v>0</v>
      </c>
      <c r="L30" s="85">
        <v>46.32554869</v>
      </c>
      <c r="M30" s="85">
        <v>0.41</v>
      </c>
      <c r="N30" s="85">
        <v>0</v>
      </c>
      <c r="O30" s="85">
        <v>0</v>
      </c>
      <c r="P30" s="85">
        <v>57.55746419</v>
      </c>
      <c r="Q30" s="85">
        <v>35.61154501</v>
      </c>
      <c r="R30" s="85">
        <f t="shared" si="0"/>
        <v>2088.7147160013883</v>
      </c>
      <c r="S30" s="85">
        <v>2079.77265554</v>
      </c>
      <c r="T30" s="85">
        <f t="shared" si="1"/>
        <v>8.942060461388337</v>
      </c>
      <c r="U30" s="85"/>
    </row>
    <row r="31" spans="1:21" ht="12.75">
      <c r="A31" s="87">
        <v>37986</v>
      </c>
      <c r="B31" s="85">
        <v>86.09322791000001</v>
      </c>
      <c r="C31" s="85">
        <v>12.349197034192672</v>
      </c>
      <c r="D31" s="85">
        <v>1644.2088436393894</v>
      </c>
      <c r="E31" s="85">
        <v>179.5569029999999</v>
      </c>
      <c r="F31" s="85">
        <v>76.38906819</v>
      </c>
      <c r="G31" s="85">
        <v>93.62588473</v>
      </c>
      <c r="H31" s="85">
        <v>50.48713185</v>
      </c>
      <c r="I31" s="85">
        <v>6.05995478</v>
      </c>
      <c r="J31" s="85">
        <v>0</v>
      </c>
      <c r="K31" s="85">
        <v>0</v>
      </c>
      <c r="L31" s="85">
        <v>7.103780370000002</v>
      </c>
      <c r="M31" s="85">
        <v>0.39</v>
      </c>
      <c r="N31" s="85">
        <v>0</v>
      </c>
      <c r="O31" s="85">
        <v>0</v>
      </c>
      <c r="P31" s="85">
        <v>0.1791746800000027</v>
      </c>
      <c r="Q31" s="85">
        <v>35.1815756</v>
      </c>
      <c r="R31" s="85">
        <f t="shared" si="0"/>
        <v>2191.624741783582</v>
      </c>
      <c r="S31" s="85">
        <v>2189.51577083</v>
      </c>
      <c r="T31" s="85">
        <f t="shared" si="1"/>
        <v>2.1089709535822294</v>
      </c>
      <c r="U31" s="85"/>
    </row>
    <row r="32" spans="1:21" ht="12.75">
      <c r="A32" s="87">
        <v>38017</v>
      </c>
      <c r="B32" s="85">
        <v>91.01022861999999</v>
      </c>
      <c r="C32" s="85">
        <v>12.229454347621317</v>
      </c>
      <c r="D32" s="85">
        <v>1255.8245021629923</v>
      </c>
      <c r="E32" s="85">
        <v>500.86843799999997</v>
      </c>
      <c r="F32" s="85">
        <v>95.72385332</v>
      </c>
      <c r="G32" s="85">
        <v>14.58447259000001</v>
      </c>
      <c r="H32" s="85">
        <v>52.574026139999994</v>
      </c>
      <c r="I32" s="85">
        <v>0.54722178</v>
      </c>
      <c r="J32" s="85">
        <v>0</v>
      </c>
      <c r="K32" s="85">
        <v>0</v>
      </c>
      <c r="L32" s="85">
        <v>49.35546152</v>
      </c>
      <c r="M32" s="85">
        <v>0.39</v>
      </c>
      <c r="N32" s="85">
        <v>0</v>
      </c>
      <c r="O32" s="85">
        <v>0</v>
      </c>
      <c r="P32" s="85">
        <v>10.054366779999997</v>
      </c>
      <c r="Q32" s="85">
        <v>22.680348470000002</v>
      </c>
      <c r="R32" s="85">
        <f t="shared" si="0"/>
        <v>2105.842373730613</v>
      </c>
      <c r="S32" s="85">
        <v>2117.6133764499996</v>
      </c>
      <c r="T32" s="85">
        <f t="shared" si="1"/>
        <v>-11.771002719386615</v>
      </c>
      <c r="U32" s="85"/>
    </row>
    <row r="33" spans="1:21" ht="12.75">
      <c r="A33" s="87">
        <v>38046</v>
      </c>
      <c r="B33" s="85">
        <v>81.16050834</v>
      </c>
      <c r="C33" s="85">
        <v>9.791998400957965</v>
      </c>
      <c r="D33" s="85">
        <v>1643.094807752518</v>
      </c>
      <c r="E33" s="85">
        <v>114.47358310000007</v>
      </c>
      <c r="F33" s="85">
        <v>75.15767035</v>
      </c>
      <c r="G33" s="85">
        <v>42.84721884</v>
      </c>
      <c r="H33" s="85">
        <v>51.28771863</v>
      </c>
      <c r="I33" s="85">
        <v>6.04995478</v>
      </c>
      <c r="J33" s="85">
        <v>0</v>
      </c>
      <c r="K33" s="85">
        <v>0</v>
      </c>
      <c r="L33" s="85">
        <v>47.8985453</v>
      </c>
      <c r="M33" s="85">
        <v>0.39</v>
      </c>
      <c r="N33" s="85">
        <v>0</v>
      </c>
      <c r="O33" s="85">
        <v>0</v>
      </c>
      <c r="P33" s="85">
        <v>2.88488737</v>
      </c>
      <c r="Q33" s="85">
        <v>34.39193396</v>
      </c>
      <c r="R33" s="85">
        <f t="shared" si="0"/>
        <v>2109.428826823476</v>
      </c>
      <c r="S33" s="85">
        <v>2106.6274212800004</v>
      </c>
      <c r="T33" s="85">
        <f t="shared" si="1"/>
        <v>2.801405543475539</v>
      </c>
      <c r="U33" s="85"/>
    </row>
    <row r="34" spans="1:21" ht="12.75">
      <c r="A34" s="87">
        <v>38077</v>
      </c>
      <c r="B34" s="85">
        <v>86.48032079</v>
      </c>
      <c r="C34" s="85">
        <v>9.665358672373872</v>
      </c>
      <c r="D34" s="85">
        <v>1578.210670976271</v>
      </c>
      <c r="E34" s="85">
        <v>106.81153700000004</v>
      </c>
      <c r="F34" s="85">
        <v>75.58784201</v>
      </c>
      <c r="G34" s="85">
        <v>49.75684943999999</v>
      </c>
      <c r="H34" s="85">
        <v>50.3354848</v>
      </c>
      <c r="I34" s="85">
        <v>6.04995478</v>
      </c>
      <c r="J34" s="85">
        <v>0</v>
      </c>
      <c r="K34" s="85">
        <v>0</v>
      </c>
      <c r="L34" s="85">
        <v>48.11911904</v>
      </c>
      <c r="M34" s="85">
        <v>0.39</v>
      </c>
      <c r="N34" s="85">
        <v>0</v>
      </c>
      <c r="O34" s="85">
        <v>0</v>
      </c>
      <c r="P34" s="85">
        <v>0.29732121000000034</v>
      </c>
      <c r="Q34" s="85">
        <v>33.99871052</v>
      </c>
      <c r="R34" s="85">
        <f t="shared" si="0"/>
        <v>2045.7031692386452</v>
      </c>
      <c r="S34" s="85">
        <v>2043.6931540500002</v>
      </c>
      <c r="T34" s="85">
        <f t="shared" si="1"/>
        <v>2.0100151886449567</v>
      </c>
      <c r="U34" s="85"/>
    </row>
    <row r="35" spans="1:21" ht="12.75">
      <c r="A35" s="87">
        <v>38107</v>
      </c>
      <c r="B35" s="85">
        <v>77.86781228000001</v>
      </c>
      <c r="C35" s="85">
        <v>9.404213559883534</v>
      </c>
      <c r="D35" s="85">
        <v>1573.35671761901</v>
      </c>
      <c r="E35" s="85">
        <v>132.69445953000002</v>
      </c>
      <c r="F35" s="85">
        <v>74.95502345000001</v>
      </c>
      <c r="G35" s="85">
        <v>16.175870250000003</v>
      </c>
      <c r="H35" s="85">
        <v>50.39419402</v>
      </c>
      <c r="I35" s="85">
        <v>0.86139475</v>
      </c>
      <c r="J35" s="85">
        <v>0</v>
      </c>
      <c r="K35" s="85">
        <v>0</v>
      </c>
      <c r="L35" s="85">
        <v>48.256770089999996</v>
      </c>
      <c r="M35" s="85">
        <v>0.39</v>
      </c>
      <c r="N35" s="85">
        <v>0</v>
      </c>
      <c r="O35" s="85">
        <v>0</v>
      </c>
      <c r="P35" s="85">
        <v>52.116706270000016</v>
      </c>
      <c r="Q35" s="85">
        <v>33.0316679</v>
      </c>
      <c r="R35" s="85">
        <f t="shared" si="0"/>
        <v>2069.5048297188937</v>
      </c>
      <c r="S35" s="85">
        <v>2067.49301316</v>
      </c>
      <c r="T35" s="85">
        <f t="shared" si="1"/>
        <v>2.01181655889377</v>
      </c>
      <c r="U35" s="85"/>
    </row>
    <row r="36" spans="1:21" ht="12.75">
      <c r="A36" s="87">
        <v>38138</v>
      </c>
      <c r="B36" s="85">
        <v>79.20010543</v>
      </c>
      <c r="C36" s="85">
        <v>7.335469010922122</v>
      </c>
      <c r="D36" s="85">
        <v>1662.4041146893487</v>
      </c>
      <c r="E36" s="85">
        <v>18.065657999999996</v>
      </c>
      <c r="F36" s="85">
        <v>72.42949219</v>
      </c>
      <c r="G36" s="85">
        <v>7.792558169999999</v>
      </c>
      <c r="H36" s="85">
        <v>50.333167020000005</v>
      </c>
      <c r="I36" s="85">
        <v>1.5084642599999998</v>
      </c>
      <c r="J36" s="85">
        <v>0</v>
      </c>
      <c r="K36" s="85">
        <v>0</v>
      </c>
      <c r="L36" s="85">
        <v>54.02884682</v>
      </c>
      <c r="M36" s="85">
        <v>0.39</v>
      </c>
      <c r="N36" s="85">
        <v>0</v>
      </c>
      <c r="O36" s="85">
        <v>0</v>
      </c>
      <c r="P36" s="85">
        <v>22.206830529999998</v>
      </c>
      <c r="Q36" s="85">
        <v>32.9637651</v>
      </c>
      <c r="R36" s="85">
        <f t="shared" si="0"/>
        <v>2008.6584712202707</v>
      </c>
      <c r="S36" s="85">
        <v>2006.73566834</v>
      </c>
      <c r="T36" s="85">
        <f t="shared" si="1"/>
        <v>1.9228028802706376</v>
      </c>
      <c r="U36" s="85"/>
    </row>
    <row r="37" spans="1:21" ht="12.75">
      <c r="A37" s="87">
        <v>38168</v>
      </c>
      <c r="B37" s="85">
        <v>78.72192622</v>
      </c>
      <c r="C37" s="85">
        <v>7.30215809217391</v>
      </c>
      <c r="D37" s="85">
        <v>1682.6964817343962</v>
      </c>
      <c r="E37" s="85">
        <v>66.448707</v>
      </c>
      <c r="F37" s="85">
        <v>92.43099542</v>
      </c>
      <c r="G37" s="85">
        <v>26.63661313</v>
      </c>
      <c r="H37" s="85">
        <v>24.150351909999998</v>
      </c>
      <c r="I37" s="85">
        <v>1.50726426</v>
      </c>
      <c r="J37" s="85">
        <v>0</v>
      </c>
      <c r="K37" s="85">
        <v>26.2199336</v>
      </c>
      <c r="L37" s="85">
        <v>7.824790299999999</v>
      </c>
      <c r="M37" s="85">
        <v>0.39</v>
      </c>
      <c r="N37" s="85">
        <v>0.41333221000000003</v>
      </c>
      <c r="O37" s="85">
        <v>0</v>
      </c>
      <c r="P37" s="85">
        <v>0.48884036000000086</v>
      </c>
      <c r="Q37" s="85">
        <v>32.61878807000001</v>
      </c>
      <c r="R37" s="85">
        <f t="shared" si="0"/>
        <v>2047.85018230657</v>
      </c>
      <c r="S37" s="85">
        <v>2045.8950404200002</v>
      </c>
      <c r="T37" s="85">
        <f t="shared" si="1"/>
        <v>1.9551418865698906</v>
      </c>
      <c r="U37" s="85"/>
    </row>
    <row r="38" spans="1:21" ht="12.75">
      <c r="A38" s="87">
        <v>38199</v>
      </c>
      <c r="B38" s="85">
        <v>79.54504200000001</v>
      </c>
      <c r="C38" s="85">
        <v>7.2572426135459125</v>
      </c>
      <c r="D38" s="85">
        <v>1652.923744475482</v>
      </c>
      <c r="E38" s="85">
        <v>16.08896600000002</v>
      </c>
      <c r="F38" s="85">
        <v>92.36009445</v>
      </c>
      <c r="G38" s="85">
        <v>27.807908099999995</v>
      </c>
      <c r="H38" s="85">
        <v>24.376321559999997</v>
      </c>
      <c r="I38" s="85">
        <v>1.20871286</v>
      </c>
      <c r="J38" s="85">
        <v>0</v>
      </c>
      <c r="K38" s="85">
        <v>26.2199336</v>
      </c>
      <c r="L38" s="85">
        <v>7.903817439999998</v>
      </c>
      <c r="M38" s="85">
        <v>0.39</v>
      </c>
      <c r="N38" s="85">
        <v>0.35068761</v>
      </c>
      <c r="O38" s="85">
        <v>0</v>
      </c>
      <c r="P38" s="85">
        <v>0.7161510699999992</v>
      </c>
      <c r="Q38" s="85">
        <v>32.756496940000005</v>
      </c>
      <c r="R38" s="85">
        <f t="shared" si="0"/>
        <v>1969.9051187190282</v>
      </c>
      <c r="S38" s="85">
        <v>1967.7069263799997</v>
      </c>
      <c r="T38" s="85">
        <f t="shared" si="1"/>
        <v>2.1981923390285374</v>
      </c>
      <c r="U38" s="85"/>
    </row>
    <row r="39" spans="1:21" ht="12.75">
      <c r="A39" s="87">
        <v>38230</v>
      </c>
      <c r="B39" s="85">
        <v>83.05690118999999</v>
      </c>
      <c r="C39" s="85">
        <v>4.635362879518457</v>
      </c>
      <c r="D39" s="85">
        <v>1912.9897805013643</v>
      </c>
      <c r="E39" s="85">
        <v>23.168142000000024</v>
      </c>
      <c r="F39" s="85">
        <v>87.48346894000001</v>
      </c>
      <c r="G39" s="85">
        <v>6.8744029699999984</v>
      </c>
      <c r="H39" s="85">
        <v>24.14847372</v>
      </c>
      <c r="I39" s="85">
        <v>1.20751286</v>
      </c>
      <c r="J39" s="85">
        <v>0</v>
      </c>
      <c r="K39" s="85">
        <v>26.2199336</v>
      </c>
      <c r="L39" s="85">
        <v>8.071138340000003</v>
      </c>
      <c r="M39" s="85">
        <v>0.39</v>
      </c>
      <c r="N39" s="85">
        <v>0.35068761</v>
      </c>
      <c r="O39" s="85">
        <v>0</v>
      </c>
      <c r="P39" s="85">
        <v>0.10327623000000005</v>
      </c>
      <c r="Q39" s="85">
        <v>32.252569879999996</v>
      </c>
      <c r="R39" s="85">
        <f t="shared" si="0"/>
        <v>2210.9516507208823</v>
      </c>
      <c r="S39" s="85">
        <v>2208.98762939</v>
      </c>
      <c r="T39" s="85">
        <f t="shared" si="1"/>
        <v>1.964021330882133</v>
      </c>
      <c r="U39" s="85"/>
    </row>
    <row r="40" spans="1:21" ht="12.75">
      <c r="A40" s="87">
        <v>38260</v>
      </c>
      <c r="B40" s="85">
        <v>84.18473495999999</v>
      </c>
      <c r="C40" s="85">
        <v>4.654104025993588</v>
      </c>
      <c r="D40" s="85">
        <v>1802.0089631348717</v>
      </c>
      <c r="E40" s="85">
        <v>-5.684341886080802E-14</v>
      </c>
      <c r="F40" s="85">
        <v>87.26666427</v>
      </c>
      <c r="G40" s="85">
        <v>60.22285726999999</v>
      </c>
      <c r="H40" s="85">
        <v>24.17948804</v>
      </c>
      <c r="I40" s="85">
        <v>1.00631286</v>
      </c>
      <c r="J40" s="85">
        <v>0</v>
      </c>
      <c r="K40" s="85">
        <v>26.2199336</v>
      </c>
      <c r="L40" s="85">
        <v>7.946015379999999</v>
      </c>
      <c r="M40" s="85">
        <v>0.39</v>
      </c>
      <c r="N40" s="85">
        <v>0.28804301</v>
      </c>
      <c r="O40" s="85">
        <v>0</v>
      </c>
      <c r="P40" s="85">
        <v>0.13417514999999836</v>
      </c>
      <c r="Q40" s="85">
        <v>31.93255544</v>
      </c>
      <c r="R40" s="85">
        <f t="shared" si="0"/>
        <v>2130.433847140865</v>
      </c>
      <c r="S40" s="85">
        <v>2128.44500256</v>
      </c>
      <c r="T40" s="85">
        <f t="shared" si="1"/>
        <v>1.988844580865134</v>
      </c>
      <c r="U40" s="85"/>
    </row>
    <row r="41" spans="1:21" ht="12.75">
      <c r="A41" s="87">
        <v>38291</v>
      </c>
      <c r="B41" s="85">
        <v>85.79498071</v>
      </c>
      <c r="C41" s="85">
        <v>4.723971820804738</v>
      </c>
      <c r="D41" s="85">
        <v>1806.7651211110206</v>
      </c>
      <c r="E41" s="85">
        <v>0</v>
      </c>
      <c r="F41" s="85">
        <v>78.52708043</v>
      </c>
      <c r="G41" s="85">
        <v>23.501785390000002</v>
      </c>
      <c r="H41" s="85">
        <v>28.40577261</v>
      </c>
      <c r="I41" s="85">
        <v>0.7551128600000001</v>
      </c>
      <c r="J41" s="85">
        <v>0</v>
      </c>
      <c r="K41" s="85">
        <v>26.2199336</v>
      </c>
      <c r="L41" s="85">
        <v>9.116830700000005</v>
      </c>
      <c r="M41" s="85">
        <v>0.39</v>
      </c>
      <c r="N41" s="85">
        <v>0.28804301</v>
      </c>
      <c r="O41" s="85">
        <v>0</v>
      </c>
      <c r="P41" s="85">
        <v>20.270428640000006</v>
      </c>
      <c r="Q41" s="85">
        <v>31.61187391</v>
      </c>
      <c r="R41" s="85">
        <f t="shared" si="0"/>
        <v>2116.3709347918248</v>
      </c>
      <c r="S41" s="85">
        <v>2110.0505892900005</v>
      </c>
      <c r="T41" s="85">
        <f t="shared" si="1"/>
        <v>6.320345501824249</v>
      </c>
      <c r="U41" s="85"/>
    </row>
    <row r="42" spans="1:21" ht="12.75">
      <c r="A42" s="87">
        <v>38321</v>
      </c>
      <c r="B42" s="85">
        <v>89.16244481999999</v>
      </c>
      <c r="C42" s="85">
        <v>2.2945121699856115</v>
      </c>
      <c r="D42" s="85">
        <v>2086.1000422545612</v>
      </c>
      <c r="E42" s="85">
        <v>-5.684341886080802E-14</v>
      </c>
      <c r="F42" s="85">
        <v>75.93778747</v>
      </c>
      <c r="G42" s="85">
        <v>13.2611326</v>
      </c>
      <c r="H42" s="85">
        <v>24.138190799999997</v>
      </c>
      <c r="I42" s="85">
        <v>0.54722178</v>
      </c>
      <c r="J42" s="85">
        <v>0</v>
      </c>
      <c r="K42" s="85">
        <v>26.2199336</v>
      </c>
      <c r="L42" s="85">
        <v>8.490048930000002</v>
      </c>
      <c r="M42" s="85">
        <v>0.39</v>
      </c>
      <c r="N42" s="85">
        <v>0.28804301</v>
      </c>
      <c r="O42" s="85">
        <v>0</v>
      </c>
      <c r="P42" s="85">
        <v>12.130488830000003</v>
      </c>
      <c r="Q42" s="85">
        <v>31.609707109999995</v>
      </c>
      <c r="R42" s="85">
        <f t="shared" si="0"/>
        <v>2370.569553374546</v>
      </c>
      <c r="S42" s="85">
        <v>2368.49254012</v>
      </c>
      <c r="T42" s="85">
        <f t="shared" si="1"/>
        <v>2.077013254546273</v>
      </c>
      <c r="U42" s="85"/>
    </row>
    <row r="43" spans="1:21" ht="12.75">
      <c r="A43" s="87">
        <v>38352</v>
      </c>
      <c r="B43" s="85">
        <v>86.10126385000001</v>
      </c>
      <c r="C43" s="85">
        <v>2.303994908260342</v>
      </c>
      <c r="D43" s="85">
        <v>1983.8991353658434</v>
      </c>
      <c r="E43" s="85">
        <v>-5.684341886080802E-14</v>
      </c>
      <c r="F43" s="85">
        <v>76.01945294000001</v>
      </c>
      <c r="G43" s="85">
        <v>2.51649039</v>
      </c>
      <c r="H43" s="85">
        <v>24.153296899999997</v>
      </c>
      <c r="I43" s="85">
        <v>0.5472217799999999</v>
      </c>
      <c r="J43" s="85">
        <v>0</v>
      </c>
      <c r="K43" s="85">
        <v>26.2199336</v>
      </c>
      <c r="L43" s="85">
        <v>8.62740317</v>
      </c>
      <c r="M43" s="85">
        <v>0.39</v>
      </c>
      <c r="N43" s="85">
        <v>0.11126694000000001</v>
      </c>
      <c r="O43" s="85">
        <v>0</v>
      </c>
      <c r="P43" s="85">
        <v>3.3574796199999994</v>
      </c>
      <c r="Q43" s="85">
        <v>31.431071500000005</v>
      </c>
      <c r="R43" s="85">
        <f t="shared" si="0"/>
        <v>2245.678010964104</v>
      </c>
      <c r="S43" s="85">
        <v>2243.5186445100003</v>
      </c>
      <c r="T43" s="85">
        <f t="shared" si="1"/>
        <v>2.159366454103747</v>
      </c>
      <c r="U43" s="85"/>
    </row>
    <row r="44" spans="1:21" ht="12.75">
      <c r="A44" s="87">
        <v>38383</v>
      </c>
      <c r="B44" s="85">
        <v>82.91996501999999</v>
      </c>
      <c r="C44" s="85">
        <v>2.248867387875</v>
      </c>
      <c r="D44" s="85">
        <v>1832.27821605475</v>
      </c>
      <c r="E44" s="85">
        <v>-1.7053025658242404E-13</v>
      </c>
      <c r="F44" s="85">
        <v>76.60566994000001</v>
      </c>
      <c r="G44" s="85">
        <v>18.969578020000004</v>
      </c>
      <c r="H44" s="85">
        <v>24.159955729999997</v>
      </c>
      <c r="I44" s="85">
        <v>0.5472217799999999</v>
      </c>
      <c r="J44" s="85">
        <v>0</v>
      </c>
      <c r="K44" s="85">
        <v>26.2199336</v>
      </c>
      <c r="L44" s="85">
        <v>7.671510769999999</v>
      </c>
      <c r="M44" s="85">
        <v>0.39</v>
      </c>
      <c r="N44" s="85">
        <v>0.11126694000000001</v>
      </c>
      <c r="O44" s="85">
        <v>0</v>
      </c>
      <c r="P44" s="85">
        <v>3.2210359499999996</v>
      </c>
      <c r="Q44" s="85">
        <v>33.67269993000001</v>
      </c>
      <c r="R44" s="85">
        <f t="shared" si="0"/>
        <v>2109.0159211226246</v>
      </c>
      <c r="S44" s="85">
        <v>2106.9146369299997</v>
      </c>
      <c r="T44" s="85">
        <f t="shared" si="1"/>
        <v>2.1012841926249166</v>
      </c>
      <c r="U44" s="85"/>
    </row>
    <row r="45" spans="1:21" ht="12.75">
      <c r="A45" s="87">
        <v>38411</v>
      </c>
      <c r="B45" s="85">
        <v>84.94328753</v>
      </c>
      <c r="C45" s="85">
        <v>0.39598808645020295</v>
      </c>
      <c r="D45" s="85">
        <v>1845.0879337564036</v>
      </c>
      <c r="E45" s="85">
        <v>-2.842170943040401E-14</v>
      </c>
      <c r="F45" s="85">
        <v>80.28967693999999</v>
      </c>
      <c r="G45" s="85">
        <v>9.72219041</v>
      </c>
      <c r="H45" s="85">
        <v>24.379458429999996</v>
      </c>
      <c r="I45" s="85">
        <v>0.5472217799999999</v>
      </c>
      <c r="J45" s="85">
        <v>0</v>
      </c>
      <c r="K45" s="85">
        <v>26.2199336</v>
      </c>
      <c r="L45" s="85">
        <v>8.238459210000002</v>
      </c>
      <c r="M45" s="85">
        <v>0.39</v>
      </c>
      <c r="N45" s="85">
        <v>0.11126694000000001</v>
      </c>
      <c r="O45" s="85">
        <v>0</v>
      </c>
      <c r="P45" s="85">
        <v>3.7277566500000012</v>
      </c>
      <c r="Q45" s="85">
        <v>34.37103056</v>
      </c>
      <c r="R45" s="85">
        <f t="shared" si="0"/>
        <v>2118.4242038928533</v>
      </c>
      <c r="S45" s="85">
        <v>2116.0976151299997</v>
      </c>
      <c r="T45" s="85">
        <f t="shared" si="1"/>
        <v>2.3265887628535893</v>
      </c>
      <c r="U45" s="85"/>
    </row>
    <row r="46" spans="1:21" ht="12.75">
      <c r="A46" s="87">
        <v>38442</v>
      </c>
      <c r="B46" s="85">
        <v>83.75235869</v>
      </c>
      <c r="C46" s="85">
        <v>0.3892224661238461</v>
      </c>
      <c r="D46" s="85">
        <v>1736.5102926207967</v>
      </c>
      <c r="E46" s="85">
        <v>0</v>
      </c>
      <c r="F46" s="85">
        <v>80.88777993999999</v>
      </c>
      <c r="G46" s="85">
        <v>53.92171856</v>
      </c>
      <c r="H46" s="85">
        <v>24.142674469999996</v>
      </c>
      <c r="I46" s="85">
        <v>0.5472217799999999</v>
      </c>
      <c r="J46" s="85">
        <v>0</v>
      </c>
      <c r="K46" s="85">
        <v>26.2199336</v>
      </c>
      <c r="L46" s="85">
        <v>7.899553069999995</v>
      </c>
      <c r="M46" s="85">
        <v>0.39</v>
      </c>
      <c r="N46" s="85">
        <v>0.11126694000000001</v>
      </c>
      <c r="O46" s="85">
        <v>0</v>
      </c>
      <c r="P46" s="85">
        <v>0.2640772499999978</v>
      </c>
      <c r="Q46" s="85">
        <v>33.85864903</v>
      </c>
      <c r="R46" s="85">
        <f t="shared" si="0"/>
        <v>2048.8947484169207</v>
      </c>
      <c r="S46" s="85">
        <v>2046.8432120500001</v>
      </c>
      <c r="T46" s="85">
        <f t="shared" si="1"/>
        <v>2.0515363669205726</v>
      </c>
      <c r="U46" s="85"/>
    </row>
    <row r="47" spans="1:21" ht="12.75">
      <c r="A47" s="87">
        <v>38472</v>
      </c>
      <c r="B47" s="85">
        <v>85.37365181</v>
      </c>
      <c r="C47" s="85">
        <v>1.660713373612171</v>
      </c>
      <c r="D47" s="85">
        <v>1736.2029533754212</v>
      </c>
      <c r="E47" s="85">
        <v>0</v>
      </c>
      <c r="F47" s="85">
        <v>80.92268194</v>
      </c>
      <c r="G47" s="85">
        <v>41.64017372000001</v>
      </c>
      <c r="H47" s="85">
        <v>24.163085159999998</v>
      </c>
      <c r="I47" s="85">
        <v>0.5472217800000001</v>
      </c>
      <c r="J47" s="85">
        <v>0</v>
      </c>
      <c r="K47" s="85">
        <v>26.2199336</v>
      </c>
      <c r="L47" s="85">
        <v>8.293374139999996</v>
      </c>
      <c r="M47" s="85">
        <v>0.39</v>
      </c>
      <c r="N47" s="85">
        <v>0.08711569</v>
      </c>
      <c r="O47" s="85">
        <v>0</v>
      </c>
      <c r="P47" s="85">
        <v>6.877101500000004</v>
      </c>
      <c r="Q47" s="85">
        <v>33.868782890000006</v>
      </c>
      <c r="R47" s="85">
        <f t="shared" si="0"/>
        <v>2046.2467889790337</v>
      </c>
      <c r="S47" s="85">
        <v>2044.10549704</v>
      </c>
      <c r="T47" s="85">
        <f t="shared" si="1"/>
        <v>2.1412919390336356</v>
      </c>
      <c r="U47" s="85"/>
    </row>
    <row r="48" spans="1:21" ht="12.75">
      <c r="A48" s="87">
        <v>38503</v>
      </c>
      <c r="B48" s="85">
        <v>85.37365181</v>
      </c>
      <c r="C48" s="85">
        <v>0.37498191448598134</v>
      </c>
      <c r="D48" s="85">
        <v>1822.66268324</v>
      </c>
      <c r="E48" s="85">
        <v>0</v>
      </c>
      <c r="F48" s="85">
        <v>98.35931862999999</v>
      </c>
      <c r="G48" s="85">
        <v>32.44216728000001</v>
      </c>
      <c r="H48" s="85">
        <v>24.147395949999996</v>
      </c>
      <c r="I48" s="85">
        <v>0.5472217799999999</v>
      </c>
      <c r="J48" s="85">
        <v>0</v>
      </c>
      <c r="K48" s="85">
        <v>26.2199336</v>
      </c>
      <c r="L48" s="85">
        <v>8.495358469999996</v>
      </c>
      <c r="M48" s="85">
        <v>0.39</v>
      </c>
      <c r="N48" s="85">
        <v>0.32714512</v>
      </c>
      <c r="O48" s="85">
        <v>0</v>
      </c>
      <c r="P48" s="85">
        <v>9.464021769999995</v>
      </c>
      <c r="Q48" s="85">
        <v>33.256845580000004</v>
      </c>
      <c r="R48" s="85">
        <f t="shared" si="0"/>
        <v>2142.060725144486</v>
      </c>
      <c r="S48" s="85">
        <v>2141.0208284399996</v>
      </c>
      <c r="T48" s="85">
        <f t="shared" si="1"/>
        <v>1.039896704486182</v>
      </c>
      <c r="U48" s="85"/>
    </row>
    <row r="49" spans="1:21" ht="12.75">
      <c r="A49" s="87">
        <v>38533</v>
      </c>
      <c r="B49" s="85">
        <v>84.46698995</v>
      </c>
      <c r="C49" s="85">
        <v>0.6409719281619938</v>
      </c>
      <c r="D49" s="85">
        <v>1698.6093666799998</v>
      </c>
      <c r="E49" s="85">
        <v>0</v>
      </c>
      <c r="F49" s="85">
        <v>107.26751018</v>
      </c>
      <c r="G49" s="85">
        <v>51.690042270000006</v>
      </c>
      <c r="H49" s="85">
        <v>23.87725102</v>
      </c>
      <c r="I49" s="85">
        <v>0.5472217800000001</v>
      </c>
      <c r="J49" s="85">
        <v>0</v>
      </c>
      <c r="K49" s="85">
        <v>26.2199336</v>
      </c>
      <c r="L49" s="85">
        <v>8.33152487</v>
      </c>
      <c r="M49" s="85">
        <v>0.39</v>
      </c>
      <c r="N49" s="85">
        <v>0.28835716</v>
      </c>
      <c r="O49" s="85">
        <v>0</v>
      </c>
      <c r="P49" s="85">
        <v>4.499000890000008</v>
      </c>
      <c r="Q49" s="85">
        <v>32.32308634</v>
      </c>
      <c r="R49" s="85">
        <f t="shared" si="0"/>
        <v>2039.151256668162</v>
      </c>
      <c r="S49" s="85">
        <v>2038.1178227999999</v>
      </c>
      <c r="T49" s="85">
        <f t="shared" si="1"/>
        <v>1.033433868162092</v>
      </c>
      <c r="U49" s="85"/>
    </row>
    <row r="50" spans="1:21" ht="12.75">
      <c r="A50" s="87">
        <v>38564</v>
      </c>
      <c r="B50" s="85">
        <v>83.83005154</v>
      </c>
      <c r="C50" s="85">
        <v>0.8647074488381405</v>
      </c>
      <c r="D50" s="85">
        <v>1706.2356813650154</v>
      </c>
      <c r="E50" s="85">
        <v>0</v>
      </c>
      <c r="F50" s="85">
        <v>106.59008194</v>
      </c>
      <c r="G50" s="85">
        <v>21.277865649999995</v>
      </c>
      <c r="H50" s="85">
        <v>23.87310364</v>
      </c>
      <c r="I50" s="85">
        <v>0.54722178</v>
      </c>
      <c r="J50" s="85">
        <v>0</v>
      </c>
      <c r="K50" s="85">
        <v>26.2199336</v>
      </c>
      <c r="L50" s="85">
        <v>6.95771788</v>
      </c>
      <c r="M50" s="85">
        <v>0.39</v>
      </c>
      <c r="N50" s="85">
        <v>0.24956920000000002</v>
      </c>
      <c r="O50" s="85">
        <v>0</v>
      </c>
      <c r="P50" s="85">
        <v>3.3447416700000017</v>
      </c>
      <c r="Q50" s="85">
        <v>31.797921580000008</v>
      </c>
      <c r="R50" s="85">
        <f t="shared" si="0"/>
        <v>2012.1785972938537</v>
      </c>
      <c r="S50" s="85">
        <v>2010.1692399500007</v>
      </c>
      <c r="T50" s="85">
        <f t="shared" si="1"/>
        <v>2.0093573438530257</v>
      </c>
      <c r="U50" s="85"/>
    </row>
    <row r="51" spans="1:21" ht="12.75">
      <c r="A51" s="87">
        <v>38595</v>
      </c>
      <c r="B51" s="85">
        <v>84.01593734</v>
      </c>
      <c r="C51" s="85">
        <v>0.20461692769634557</v>
      </c>
      <c r="D51" s="85">
        <v>2058.4884988576414</v>
      </c>
      <c r="E51" s="85">
        <v>0</v>
      </c>
      <c r="F51" s="85">
        <v>130.63873581000001</v>
      </c>
      <c r="G51" s="85">
        <v>36.25241717</v>
      </c>
      <c r="H51" s="85">
        <v>23.883256</v>
      </c>
      <c r="I51" s="85">
        <v>0.54722178</v>
      </c>
      <c r="J51" s="85">
        <v>0</v>
      </c>
      <c r="K51" s="85">
        <v>26.2199336</v>
      </c>
      <c r="L51" s="85">
        <v>6.73251394</v>
      </c>
      <c r="M51" s="85">
        <v>0.39</v>
      </c>
      <c r="N51" s="85">
        <v>0.43915207</v>
      </c>
      <c r="O51" s="85">
        <v>0</v>
      </c>
      <c r="P51" s="85">
        <v>4.834317129999981</v>
      </c>
      <c r="Q51" s="85">
        <v>31.43352866</v>
      </c>
      <c r="R51" s="85">
        <f t="shared" si="0"/>
        <v>2404.080129285338</v>
      </c>
      <c r="S51" s="85">
        <v>2402.03989542</v>
      </c>
      <c r="T51" s="85">
        <f t="shared" si="1"/>
        <v>2.0402338653379957</v>
      </c>
      <c r="U51" s="85"/>
    </row>
    <row r="52" spans="1:21" ht="12.75">
      <c r="A52" s="87">
        <v>38625</v>
      </c>
      <c r="B52" s="85">
        <v>89.18479518000001</v>
      </c>
      <c r="C52" s="85">
        <v>0.20167097188162622</v>
      </c>
      <c r="D52" s="85">
        <v>1972.3115964940996</v>
      </c>
      <c r="E52" s="85">
        <v>-2.842170943040401E-14</v>
      </c>
      <c r="F52" s="85">
        <v>137.51103146</v>
      </c>
      <c r="G52" s="85">
        <v>12.886017529999998</v>
      </c>
      <c r="H52" s="85">
        <v>23.87012683</v>
      </c>
      <c r="I52" s="85">
        <v>0.5472217799999999</v>
      </c>
      <c r="J52" s="85">
        <v>0</v>
      </c>
      <c r="K52" s="85">
        <v>26.2199336</v>
      </c>
      <c r="L52" s="85">
        <v>6.83480383</v>
      </c>
      <c r="M52" s="85">
        <v>0.39</v>
      </c>
      <c r="N52" s="85">
        <v>0.35848814</v>
      </c>
      <c r="O52" s="85">
        <v>0</v>
      </c>
      <c r="P52" s="85">
        <v>10.482126959999992</v>
      </c>
      <c r="Q52" s="85">
        <v>30.67733164000001</v>
      </c>
      <c r="R52" s="85">
        <f t="shared" si="0"/>
        <v>2311.475144415982</v>
      </c>
      <c r="S52" s="85">
        <v>2309.4762870900004</v>
      </c>
      <c r="T52" s="85">
        <f t="shared" si="1"/>
        <v>1.9988573259815894</v>
      </c>
      <c r="U52" s="85"/>
    </row>
    <row r="53" spans="1:21" ht="12.75">
      <c r="A53" s="87">
        <v>38656</v>
      </c>
      <c r="B53" s="85">
        <v>88.93842068000001</v>
      </c>
      <c r="C53" s="85">
        <v>0.5125632442153357</v>
      </c>
      <c r="D53" s="85">
        <v>2204.7387400627767</v>
      </c>
      <c r="E53" s="85">
        <v>-2.842170943040401E-14</v>
      </c>
      <c r="F53" s="85">
        <v>126.94168343000001</v>
      </c>
      <c r="G53" s="85">
        <v>10.441708400000001</v>
      </c>
      <c r="H53" s="85">
        <v>23.86917488</v>
      </c>
      <c r="I53" s="85">
        <v>0.5472217800000001</v>
      </c>
      <c r="J53" s="85">
        <v>0</v>
      </c>
      <c r="K53" s="85">
        <v>26.2199336</v>
      </c>
      <c r="L53" s="85">
        <v>6.524724640000002</v>
      </c>
      <c r="M53" s="85">
        <v>0.39</v>
      </c>
      <c r="N53" s="85">
        <v>0.31547557</v>
      </c>
      <c r="O53" s="85">
        <v>0</v>
      </c>
      <c r="P53" s="85">
        <v>4.654422409999995</v>
      </c>
      <c r="Q53" s="85">
        <v>30.78285051</v>
      </c>
      <c r="R53" s="85">
        <f t="shared" si="0"/>
        <v>2524.8769192069926</v>
      </c>
      <c r="S53" s="85">
        <v>2522.8861995800003</v>
      </c>
      <c r="T53" s="85">
        <f t="shared" si="1"/>
        <v>1.9907196269923588</v>
      </c>
      <c r="U53" s="85"/>
    </row>
    <row r="54" spans="1:21" ht="12.75">
      <c r="A54" s="87">
        <v>38686</v>
      </c>
      <c r="B54" s="85">
        <v>94.88757279</v>
      </c>
      <c r="C54" s="85">
        <v>0.08057755571318424</v>
      </c>
      <c r="D54" s="85">
        <v>2225.8383763297606</v>
      </c>
      <c r="E54" s="85">
        <v>0</v>
      </c>
      <c r="F54" s="85">
        <v>105.13351687000001</v>
      </c>
      <c r="G54" s="85">
        <v>81.59695568999999</v>
      </c>
      <c r="H54" s="85">
        <v>23.9480836</v>
      </c>
      <c r="I54" s="85">
        <v>0.5472217800000001</v>
      </c>
      <c r="J54" s="85">
        <v>0</v>
      </c>
      <c r="K54" s="85">
        <v>26.2199336</v>
      </c>
      <c r="L54" s="85">
        <v>7.6154117900000005</v>
      </c>
      <c r="M54" s="85">
        <v>0.39</v>
      </c>
      <c r="N54" s="85">
        <v>0.19602369</v>
      </c>
      <c r="O54" s="85">
        <v>0</v>
      </c>
      <c r="P54" s="85">
        <v>4.70603123</v>
      </c>
      <c r="Q54" s="85">
        <v>29.679235569999996</v>
      </c>
      <c r="R54" s="85">
        <f t="shared" si="0"/>
        <v>2600.8389404954737</v>
      </c>
      <c r="S54" s="85">
        <v>2598.7901761300004</v>
      </c>
      <c r="T54" s="85">
        <f t="shared" si="1"/>
        <v>2.048764365473289</v>
      </c>
      <c r="U54" s="85"/>
    </row>
    <row r="55" spans="1:21" ht="12.75">
      <c r="A55" s="87">
        <v>38717</v>
      </c>
      <c r="B55" s="85">
        <v>99.24037933</v>
      </c>
      <c r="C55" s="85">
        <v>0.08111798119102857</v>
      </c>
      <c r="D55" s="85">
        <v>2268.730806566094</v>
      </c>
      <c r="E55" s="85">
        <v>5.684341886080802E-14</v>
      </c>
      <c r="F55" s="85">
        <v>106.08137683999999</v>
      </c>
      <c r="G55" s="85">
        <v>2.20552272</v>
      </c>
      <c r="H55" s="85">
        <v>23.84680672</v>
      </c>
      <c r="I55" s="85">
        <v>0.54722178</v>
      </c>
      <c r="J55" s="85">
        <v>0</v>
      </c>
      <c r="K55" s="85">
        <v>26.2199336</v>
      </c>
      <c r="L55" s="85">
        <v>10.668937019999998</v>
      </c>
      <c r="M55" s="85">
        <v>0.39</v>
      </c>
      <c r="N55" s="85">
        <v>0.3195565</v>
      </c>
      <c r="O55" s="85">
        <v>0</v>
      </c>
      <c r="P55" s="85">
        <v>5.650434039999995</v>
      </c>
      <c r="Q55" s="85">
        <v>32.3824705</v>
      </c>
      <c r="R55" s="85">
        <f t="shared" si="0"/>
        <v>2576.3645635972857</v>
      </c>
      <c r="S55" s="85">
        <v>2574.36411718</v>
      </c>
      <c r="T55" s="85">
        <f t="shared" si="1"/>
        <v>2.0004464172857297</v>
      </c>
      <c r="U55" s="85"/>
    </row>
    <row r="56" spans="1:21" ht="12.75">
      <c r="A56" s="87">
        <v>38748</v>
      </c>
      <c r="B56" s="85">
        <v>99.24037933</v>
      </c>
      <c r="C56" s="85">
        <v>0.39552519250425894</v>
      </c>
      <c r="D56" s="85">
        <v>2261.039264741619</v>
      </c>
      <c r="E56" s="85">
        <v>5.684341886080802E-14</v>
      </c>
      <c r="F56" s="85">
        <v>102.82371694</v>
      </c>
      <c r="G56" s="85">
        <v>2.3209774400000005</v>
      </c>
      <c r="H56" s="85">
        <v>23.83635644</v>
      </c>
      <c r="I56" s="85">
        <v>0.54722178</v>
      </c>
      <c r="J56" s="85">
        <v>0</v>
      </c>
      <c r="K56" s="85">
        <v>26.2199336</v>
      </c>
      <c r="L56" s="85">
        <v>6.94618819</v>
      </c>
      <c r="M56" s="85">
        <v>0.39</v>
      </c>
      <c r="N56" s="85">
        <v>0.3195565</v>
      </c>
      <c r="O56" s="85">
        <v>0</v>
      </c>
      <c r="P56" s="85">
        <v>4.6915659799999965</v>
      </c>
      <c r="Q56" s="85">
        <v>31.377698439999996</v>
      </c>
      <c r="R56" s="85">
        <f t="shared" si="0"/>
        <v>2560.148384574124</v>
      </c>
      <c r="S56" s="85">
        <v>2558.1340006699998</v>
      </c>
      <c r="T56" s="85">
        <f t="shared" si="1"/>
        <v>2.0143839041243154</v>
      </c>
      <c r="U56" s="85"/>
    </row>
    <row r="57" spans="1:21" ht="12.75">
      <c r="A57" s="87">
        <v>38776</v>
      </c>
      <c r="B57" s="85">
        <v>99.24037933</v>
      </c>
      <c r="C57" s="85">
        <v>0.09455179060465119</v>
      </c>
      <c r="D57" s="85">
        <v>2235.797219091597</v>
      </c>
      <c r="E57" s="85">
        <v>5.684341886080802E-14</v>
      </c>
      <c r="F57" s="85">
        <v>105.23356394000001</v>
      </c>
      <c r="G57" s="85">
        <v>12.266023279999999</v>
      </c>
      <c r="H57" s="85">
        <v>24.0297903</v>
      </c>
      <c r="I57" s="85">
        <v>0.54722178</v>
      </c>
      <c r="J57" s="85">
        <v>0</v>
      </c>
      <c r="K57" s="85">
        <v>26.2199336</v>
      </c>
      <c r="L57" s="85">
        <v>8.26974082</v>
      </c>
      <c r="M57" s="85">
        <v>0.39</v>
      </c>
      <c r="N57" s="85">
        <v>0.3195565</v>
      </c>
      <c r="O57" s="85">
        <v>0</v>
      </c>
      <c r="P57" s="85">
        <v>4.825529339999985</v>
      </c>
      <c r="Q57" s="85">
        <v>32.80006433</v>
      </c>
      <c r="R57" s="85">
        <f t="shared" si="0"/>
        <v>2550.033574102202</v>
      </c>
      <c r="S57" s="85">
        <v>2547.83765566</v>
      </c>
      <c r="T57" s="85">
        <f t="shared" si="1"/>
        <v>2.1959184422016733</v>
      </c>
      <c r="U57" s="85"/>
    </row>
    <row r="58" spans="1:21" ht="12.75">
      <c r="A58" s="87">
        <v>38807</v>
      </c>
      <c r="B58" s="85">
        <v>112.34247515000001</v>
      </c>
      <c r="C58" s="85">
        <v>0.09461000912938333</v>
      </c>
      <c r="D58" s="85">
        <v>2229.1003398323796</v>
      </c>
      <c r="E58" s="85">
        <v>5.684341886080802E-14</v>
      </c>
      <c r="F58" s="85">
        <v>150.37854493999998</v>
      </c>
      <c r="G58" s="85">
        <v>51.49705641999999</v>
      </c>
      <c r="H58" s="85">
        <v>23.870617059999997</v>
      </c>
      <c r="I58" s="85">
        <v>0.54722178</v>
      </c>
      <c r="J58" s="85">
        <v>0</v>
      </c>
      <c r="K58" s="85">
        <v>26.2199336</v>
      </c>
      <c r="L58" s="85">
        <v>7.581962969999998</v>
      </c>
      <c r="M58" s="85">
        <v>0.39</v>
      </c>
      <c r="N58" s="85">
        <v>0.3195565</v>
      </c>
      <c r="O58" s="85">
        <v>0</v>
      </c>
      <c r="P58" s="85">
        <v>5.086149599999995</v>
      </c>
      <c r="Q58" s="85">
        <v>33.11915748</v>
      </c>
      <c r="R58" s="85">
        <f t="shared" si="0"/>
        <v>2640.547625341508</v>
      </c>
      <c r="S58" s="85">
        <v>2638.50966475</v>
      </c>
      <c r="T58" s="85">
        <f t="shared" si="1"/>
        <v>2.037960591508181</v>
      </c>
      <c r="U58" s="85"/>
    </row>
    <row r="59" spans="1:21" ht="12.75">
      <c r="A59" s="87">
        <v>38837</v>
      </c>
      <c r="B59" s="85">
        <v>126.16695157</v>
      </c>
      <c r="C59" s="85">
        <v>0.4118483800041144</v>
      </c>
      <c r="D59" s="85">
        <v>2258.573317212428</v>
      </c>
      <c r="E59" s="85">
        <v>-5.684341886080802E-14</v>
      </c>
      <c r="F59" s="85">
        <v>154.10083093999998</v>
      </c>
      <c r="G59" s="85">
        <v>107.27083188</v>
      </c>
      <c r="H59" s="85">
        <v>23.82910522</v>
      </c>
      <c r="I59" s="85">
        <v>0.5472217800000002</v>
      </c>
      <c r="J59" s="85">
        <v>0</v>
      </c>
      <c r="K59" s="85">
        <v>26.2199336</v>
      </c>
      <c r="L59" s="85">
        <v>7.697507600000002</v>
      </c>
      <c r="M59" s="85">
        <v>0.315</v>
      </c>
      <c r="N59" s="85">
        <v>0.1436295</v>
      </c>
      <c r="O59" s="85">
        <v>0</v>
      </c>
      <c r="P59" s="85">
        <v>5.064496760000006</v>
      </c>
      <c r="Q59" s="85">
        <v>32.483846699999994</v>
      </c>
      <c r="R59" s="85">
        <f t="shared" si="0"/>
        <v>2742.824521142432</v>
      </c>
      <c r="S59" s="85">
        <v>2740.78915143</v>
      </c>
      <c r="T59" s="85">
        <f t="shared" si="1"/>
        <v>2.0353697124319297</v>
      </c>
      <c r="U59" s="85"/>
    </row>
    <row r="60" spans="1:21" ht="12.75">
      <c r="A60" s="87">
        <v>38868</v>
      </c>
      <c r="B60" s="85">
        <v>125.9760787</v>
      </c>
      <c r="C60" s="85">
        <v>0.08139203783306578</v>
      </c>
      <c r="D60" s="85">
        <v>2741.23747911817</v>
      </c>
      <c r="E60" s="85">
        <v>0</v>
      </c>
      <c r="F60" s="85">
        <v>153.90005693999998</v>
      </c>
      <c r="G60" s="85">
        <v>13.97352016</v>
      </c>
      <c r="H60" s="85">
        <v>23.89009251</v>
      </c>
      <c r="I60" s="85">
        <v>0.5472217800000002</v>
      </c>
      <c r="J60" s="85">
        <v>0</v>
      </c>
      <c r="K60" s="85">
        <v>26.2199336</v>
      </c>
      <c r="L60" s="85">
        <v>7.716319280000003</v>
      </c>
      <c r="M60" s="85">
        <v>0.315</v>
      </c>
      <c r="N60" s="85">
        <v>0.1436295</v>
      </c>
      <c r="O60" s="85">
        <v>0</v>
      </c>
      <c r="P60" s="85">
        <v>5.395231430000004</v>
      </c>
      <c r="Q60" s="85">
        <v>33.863894339999995</v>
      </c>
      <c r="R60" s="85">
        <f t="shared" si="0"/>
        <v>3133.2598493960036</v>
      </c>
      <c r="S60" s="85">
        <v>3131.1368077699995</v>
      </c>
      <c r="T60" s="85">
        <f t="shared" si="1"/>
        <v>2.123041626004124</v>
      </c>
      <c r="U60" s="85"/>
    </row>
    <row r="61" spans="1:21" ht="12.75">
      <c r="A61" s="87">
        <v>38898</v>
      </c>
      <c r="B61" s="85">
        <v>119.69538299999999</v>
      </c>
      <c r="C61" s="85">
        <v>0.08041345363935389</v>
      </c>
      <c r="D61" s="85">
        <v>2922.773807028346</v>
      </c>
      <c r="E61" s="85">
        <v>-1.1368683772161603E-13</v>
      </c>
      <c r="F61" s="85">
        <v>153.75723494</v>
      </c>
      <c r="G61" s="85">
        <v>12.987341180000001</v>
      </c>
      <c r="H61" s="85">
        <v>23.83099339</v>
      </c>
      <c r="I61" s="85">
        <v>0.54722178</v>
      </c>
      <c r="J61" s="85">
        <v>0</v>
      </c>
      <c r="K61" s="85">
        <v>26.2199336</v>
      </c>
      <c r="L61" s="85">
        <v>12.4950406</v>
      </c>
      <c r="M61" s="85">
        <v>0.315</v>
      </c>
      <c r="N61" s="85">
        <v>0.4928795</v>
      </c>
      <c r="O61" s="85">
        <v>0</v>
      </c>
      <c r="P61" s="85">
        <v>5.285376809999986</v>
      </c>
      <c r="Q61" s="85">
        <v>39.19206112999999</v>
      </c>
      <c r="R61" s="85">
        <f t="shared" si="0"/>
        <v>3317.672686411985</v>
      </c>
      <c r="S61" s="85">
        <v>3315.63238608</v>
      </c>
      <c r="T61" s="85">
        <f t="shared" si="1"/>
        <v>2.040300331985236</v>
      </c>
      <c r="U61" s="85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41" t="s">
        <v>108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O1" s="137" t="s">
        <v>163</v>
      </c>
    </row>
    <row r="2" spans="1:15" ht="12">
      <c r="A2" s="147" t="s">
        <v>205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O2" s="138"/>
    </row>
    <row r="3" ht="12">
      <c r="O3" s="138"/>
    </row>
    <row r="4" spans="1:15" ht="14.25" customHeight="1">
      <c r="A4" s="145" t="s">
        <v>67</v>
      </c>
      <c r="B4" s="145" t="s">
        <v>62</v>
      </c>
      <c r="C4" s="145"/>
      <c r="D4" s="145"/>
      <c r="E4" s="145"/>
      <c r="F4" s="145" t="s">
        <v>180</v>
      </c>
      <c r="G4" s="145"/>
      <c r="H4" s="145"/>
      <c r="I4" s="145" t="s">
        <v>36</v>
      </c>
      <c r="J4" s="145" t="s">
        <v>194</v>
      </c>
      <c r="K4" s="145"/>
      <c r="L4" s="145"/>
      <c r="M4" s="145" t="s">
        <v>15</v>
      </c>
      <c r="O4" s="138"/>
    </row>
    <row r="5" spans="1:15" ht="12">
      <c r="A5" s="145"/>
      <c r="B5" s="148" t="s">
        <v>23</v>
      </c>
      <c r="C5" s="150" t="s">
        <v>40</v>
      </c>
      <c r="D5" s="143" t="s">
        <v>25</v>
      </c>
      <c r="E5" s="143" t="s">
        <v>175</v>
      </c>
      <c r="F5" s="148" t="s">
        <v>23</v>
      </c>
      <c r="G5" s="143" t="s">
        <v>40</v>
      </c>
      <c r="H5" s="143" t="s">
        <v>172</v>
      </c>
      <c r="I5" s="146"/>
      <c r="J5" s="146"/>
      <c r="K5" s="146"/>
      <c r="L5" s="146"/>
      <c r="M5" s="145"/>
      <c r="O5" s="138"/>
    </row>
    <row r="6" spans="1:15" ht="48.75" customHeight="1">
      <c r="A6" s="145"/>
      <c r="B6" s="149"/>
      <c r="C6" s="151"/>
      <c r="D6" s="144"/>
      <c r="E6" s="144"/>
      <c r="F6" s="149"/>
      <c r="G6" s="144"/>
      <c r="H6" s="144"/>
      <c r="I6" s="146"/>
      <c r="J6" s="47" t="s">
        <v>148</v>
      </c>
      <c r="K6" s="47" t="s">
        <v>149</v>
      </c>
      <c r="L6" s="47" t="s">
        <v>28</v>
      </c>
      <c r="M6" s="145"/>
      <c r="O6" s="138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181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182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183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184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185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186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187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188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189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190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191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192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181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182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183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184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185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186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187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188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189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190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191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192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181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182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183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184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185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186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187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188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189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190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191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192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181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182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183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184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185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186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187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188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189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190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191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192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181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182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183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184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185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186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211</v>
      </c>
      <c r="B72" s="139" t="s">
        <v>93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</row>
    <row r="73" spans="1:13" s="32" customFormat="1" ht="11.25">
      <c r="A73" s="43" t="s">
        <v>212</v>
      </c>
      <c r="B73" s="140" t="s">
        <v>26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41" t="s">
        <v>109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17" ht="12">
      <c r="A2" s="147" t="s">
        <v>205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ht="12"/>
    <row r="4" spans="1:17" ht="38.25" customHeight="1">
      <c r="A4" s="145" t="s">
        <v>67</v>
      </c>
      <c r="B4" s="145" t="s">
        <v>180</v>
      </c>
      <c r="C4" s="146"/>
      <c r="D4" s="146"/>
      <c r="E4" s="146"/>
      <c r="F4" s="146"/>
      <c r="G4" s="146"/>
      <c r="H4" s="145" t="s">
        <v>66</v>
      </c>
      <c r="I4" s="145"/>
      <c r="J4" s="145"/>
      <c r="K4" s="146"/>
      <c r="L4" s="145" t="s">
        <v>65</v>
      </c>
      <c r="M4" s="145"/>
      <c r="N4" s="146"/>
      <c r="O4" s="157" t="s">
        <v>116</v>
      </c>
      <c r="P4" s="157" t="s">
        <v>155</v>
      </c>
      <c r="Q4" s="145" t="s">
        <v>15</v>
      </c>
    </row>
    <row r="5" spans="1:17" ht="39" customHeight="1">
      <c r="A5" s="145"/>
      <c r="B5" s="150" t="s">
        <v>150</v>
      </c>
      <c r="C5" s="152"/>
      <c r="D5" s="152"/>
      <c r="E5" s="153"/>
      <c r="F5" s="148" t="s">
        <v>151</v>
      </c>
      <c r="G5" s="64"/>
      <c r="H5" s="143" t="s">
        <v>152</v>
      </c>
      <c r="I5" s="143" t="s">
        <v>154</v>
      </c>
      <c r="J5" s="143"/>
      <c r="K5" s="143" t="s">
        <v>175</v>
      </c>
      <c r="L5" s="143" t="s">
        <v>170</v>
      </c>
      <c r="M5" s="143"/>
      <c r="N5" s="47" t="s">
        <v>24</v>
      </c>
      <c r="O5" s="158"/>
      <c r="P5" s="158"/>
      <c r="Q5" s="146"/>
    </row>
    <row r="6" spans="1:17" ht="26.25" customHeight="1">
      <c r="A6" s="145"/>
      <c r="B6" s="154"/>
      <c r="C6" s="155"/>
      <c r="D6" s="155"/>
      <c r="E6" s="156"/>
      <c r="F6" s="149"/>
      <c r="G6" s="47" t="s">
        <v>37</v>
      </c>
      <c r="H6" s="143"/>
      <c r="I6" s="47" t="s">
        <v>153</v>
      </c>
      <c r="J6" s="47" t="s">
        <v>197</v>
      </c>
      <c r="K6" s="143"/>
      <c r="L6" s="47" t="s">
        <v>126</v>
      </c>
      <c r="M6" s="47" t="s">
        <v>171</v>
      </c>
      <c r="N6" s="47" t="s">
        <v>129</v>
      </c>
      <c r="O6" s="159"/>
      <c r="P6" s="159"/>
      <c r="Q6" s="146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181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0" t="s">
        <v>182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0" t="s">
        <v>183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0" t="s">
        <v>184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0" t="s">
        <v>185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0" t="s">
        <v>186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0" t="s">
        <v>187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0" t="s">
        <v>188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0" t="s">
        <v>189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8">
        <v>216.88</v>
      </c>
      <c r="S21" s="60">
        <f t="shared" si="5"/>
        <v>0</v>
      </c>
    </row>
    <row r="22" spans="1:19" ht="12">
      <c r="A22" s="40" t="s">
        <v>190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0" t="s">
        <v>191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0" t="s">
        <v>192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181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0" t="s">
        <v>182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0" t="s">
        <v>183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0" t="s">
        <v>184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0" t="s">
        <v>185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0" t="s">
        <v>186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0" t="s">
        <v>187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0" t="s">
        <v>188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0" t="s">
        <v>189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0" t="s">
        <v>190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8">
        <v>242.61</v>
      </c>
      <c r="S35" s="60">
        <f t="shared" si="6"/>
        <v>0</v>
      </c>
    </row>
    <row r="36" spans="1:19" ht="12">
      <c r="A36" s="40" t="s">
        <v>191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0" t="s">
        <v>192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181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0" t="s">
        <v>182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0" t="s">
        <v>183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0" t="s">
        <v>184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0" t="s">
        <v>185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0" t="s">
        <v>186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0" t="s">
        <v>187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0" t="s">
        <v>188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0" t="s">
        <v>189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0" t="s">
        <v>190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0" t="s">
        <v>191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0" t="s">
        <v>192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181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0" t="s">
        <v>182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0" t="s">
        <v>183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0" t="s">
        <v>184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0" t="s">
        <v>185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0" t="s">
        <v>186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8">
        <v>269.978</v>
      </c>
      <c r="S57" s="60">
        <f t="shared" si="8"/>
        <v>0</v>
      </c>
      <c r="T57" s="49"/>
    </row>
    <row r="58" spans="1:19" ht="12">
      <c r="A58" s="40" t="s">
        <v>187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0" t="s">
        <v>188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0" t="s">
        <v>189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0" t="s">
        <v>190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0" t="s">
        <v>191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0" t="s">
        <v>192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181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0" t="s">
        <v>182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0" t="s">
        <v>183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0" t="s">
        <v>184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0" t="s">
        <v>185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0" t="s">
        <v>186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211</v>
      </c>
      <c r="B72" s="139" t="s">
        <v>27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</row>
    <row r="73" spans="1:17" s="32" customFormat="1" ht="11.25">
      <c r="A73" s="43" t="s">
        <v>212</v>
      </c>
      <c r="B73" s="140" t="s">
        <v>59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</row>
    <row r="74" spans="1:17" s="32" customFormat="1" ht="11.25">
      <c r="A74" s="43" t="s">
        <v>213</v>
      </c>
      <c r="B74" s="140" t="s">
        <v>127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</row>
    <row r="75" spans="1:17" s="32" customFormat="1" ht="11.25" customHeight="1">
      <c r="A75" s="43" t="s">
        <v>34</v>
      </c>
      <c r="B75" s="140" t="s">
        <v>128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</row>
    <row r="76" spans="1:17" s="32" customFormat="1" ht="11.25">
      <c r="A76" s="43" t="s">
        <v>210</v>
      </c>
      <c r="B76" s="140" t="s">
        <v>58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B72:Q72"/>
    <mergeCell ref="B5:E6"/>
    <mergeCell ref="F5:F6"/>
    <mergeCell ref="I5:J5"/>
    <mergeCell ref="H5:H6"/>
    <mergeCell ref="O4:O6"/>
    <mergeCell ref="P4:P6"/>
    <mergeCell ref="H4:K4"/>
    <mergeCell ref="K5:K6"/>
    <mergeCell ref="Q4:Q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2">
      <c r="A2" s="147" t="s">
        <v>205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45" t="s">
        <v>17</v>
      </c>
      <c r="B4" s="145" t="s">
        <v>62</v>
      </c>
      <c r="C4" s="145"/>
      <c r="D4" s="145"/>
      <c r="E4" s="145"/>
      <c r="F4" s="145"/>
      <c r="G4" s="145"/>
      <c r="H4" s="62" t="s">
        <v>180</v>
      </c>
      <c r="I4" s="145" t="s">
        <v>33</v>
      </c>
      <c r="J4" s="146"/>
      <c r="K4" s="146"/>
      <c r="L4" s="145" t="s">
        <v>15</v>
      </c>
    </row>
    <row r="5" spans="1:12" ht="12.75" customHeight="1">
      <c r="A5" s="146"/>
      <c r="B5" s="148" t="s">
        <v>23</v>
      </c>
      <c r="C5" s="148" t="s">
        <v>40</v>
      </c>
      <c r="D5" s="148" t="s">
        <v>25</v>
      </c>
      <c r="E5" s="143" t="s">
        <v>175</v>
      </c>
      <c r="F5" s="143" t="s">
        <v>20</v>
      </c>
      <c r="G5" s="143" t="s">
        <v>21</v>
      </c>
      <c r="H5" s="148" t="s">
        <v>23</v>
      </c>
      <c r="I5" s="146"/>
      <c r="J5" s="146"/>
      <c r="K5" s="146"/>
      <c r="L5" s="146"/>
    </row>
    <row r="6" spans="1:12" ht="34.5" customHeight="1">
      <c r="A6" s="146"/>
      <c r="B6" s="160"/>
      <c r="C6" s="160"/>
      <c r="D6" s="160"/>
      <c r="E6" s="143"/>
      <c r="F6" s="144"/>
      <c r="G6" s="144"/>
      <c r="H6" s="149"/>
      <c r="I6" s="47" t="s">
        <v>148</v>
      </c>
      <c r="J6" s="47" t="s">
        <v>149</v>
      </c>
      <c r="K6" s="47" t="s">
        <v>28</v>
      </c>
      <c r="L6" s="146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181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182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183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184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185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186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187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188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189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190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191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192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181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182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183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184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185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186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187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188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189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190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191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192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181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182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183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184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185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186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187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188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189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190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191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192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181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182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183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184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185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186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187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188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189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190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191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192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181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182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183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184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185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186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211</v>
      </c>
      <c r="B72" s="139" t="s">
        <v>27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65"/>
      <c r="N72" s="65"/>
      <c r="O72" s="65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41" t="s">
        <v>111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62"/>
    </row>
    <row r="2" spans="1:15" ht="12">
      <c r="A2" s="147" t="s">
        <v>205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O2" s="163" t="s">
        <v>163</v>
      </c>
    </row>
    <row r="3" ht="12">
      <c r="O3" s="164"/>
    </row>
    <row r="4" spans="1:15" ht="16.5" customHeight="1">
      <c r="A4" s="145" t="s">
        <v>17</v>
      </c>
      <c r="B4" s="145" t="s">
        <v>180</v>
      </c>
      <c r="C4" s="146"/>
      <c r="D4" s="146"/>
      <c r="E4" s="145" t="s">
        <v>64</v>
      </c>
      <c r="F4" s="146"/>
      <c r="G4" s="146"/>
      <c r="H4" s="145" t="s">
        <v>60</v>
      </c>
      <c r="I4" s="145"/>
      <c r="J4" s="145"/>
      <c r="K4" s="157" t="s">
        <v>61</v>
      </c>
      <c r="L4" s="157" t="s">
        <v>157</v>
      </c>
      <c r="M4" s="145" t="s">
        <v>119</v>
      </c>
      <c r="O4" s="164"/>
    </row>
    <row r="5" spans="1:15" ht="18" customHeight="1">
      <c r="A5" s="146"/>
      <c r="B5" s="148" t="s">
        <v>23</v>
      </c>
      <c r="C5" s="148" t="s">
        <v>24</v>
      </c>
      <c r="D5" s="148" t="s">
        <v>175</v>
      </c>
      <c r="E5" s="148" t="s">
        <v>156</v>
      </c>
      <c r="F5" s="148" t="s">
        <v>56</v>
      </c>
      <c r="G5" s="148" t="s">
        <v>164</v>
      </c>
      <c r="H5" s="143" t="s">
        <v>152</v>
      </c>
      <c r="I5" s="143" t="s">
        <v>23</v>
      </c>
      <c r="J5" s="143"/>
      <c r="K5" s="165"/>
      <c r="L5" s="166"/>
      <c r="M5" s="146"/>
      <c r="O5" s="164"/>
    </row>
    <row r="6" spans="1:15" ht="28.5" customHeight="1">
      <c r="A6" s="146"/>
      <c r="B6" s="160"/>
      <c r="C6" s="160"/>
      <c r="D6" s="160"/>
      <c r="E6" s="160"/>
      <c r="F6" s="160"/>
      <c r="G6" s="160"/>
      <c r="H6" s="143"/>
      <c r="I6" s="47" t="s">
        <v>153</v>
      </c>
      <c r="J6" s="47" t="s">
        <v>197</v>
      </c>
      <c r="K6" s="159"/>
      <c r="L6" s="149"/>
      <c r="M6" s="146"/>
      <c r="O6" s="164"/>
    </row>
    <row r="7" spans="1:15" ht="12">
      <c r="A7" s="53">
        <v>2001</v>
      </c>
      <c r="B7" s="66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6">
        <f>+'[1]CS-MB'!$C$52</f>
        <v>0</v>
      </c>
      <c r="G7" s="66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7">
        <f>+M7-N7</f>
        <v>0</v>
      </c>
    </row>
    <row r="8" spans="1:15" ht="12">
      <c r="A8" s="53">
        <v>2002</v>
      </c>
      <c r="B8" s="66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7"/>
    </row>
    <row r="9" spans="1:15" ht="12">
      <c r="A9" s="53">
        <v>2003</v>
      </c>
      <c r="B9" s="66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6">
        <f t="shared" si="2"/>
        <v>0</v>
      </c>
      <c r="G9" s="66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7"/>
    </row>
    <row r="10" spans="1:15" ht="12">
      <c r="A10" s="53">
        <v>2004</v>
      </c>
      <c r="B10" s="66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6">
        <f t="shared" si="3"/>
        <v>0</v>
      </c>
      <c r="G10" s="66">
        <f t="shared" si="3"/>
        <v>0</v>
      </c>
      <c r="H10" s="51">
        <f t="shared" si="3"/>
        <v>5.189</v>
      </c>
      <c r="I10" s="51">
        <f t="shared" si="3"/>
        <v>2.066</v>
      </c>
      <c r="J10" s="66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7"/>
    </row>
    <row r="11" spans="1:15" ht="12">
      <c r="A11" s="53">
        <v>2005</v>
      </c>
      <c r="B11" s="66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6">
        <f t="shared" si="4"/>
        <v>0</v>
      </c>
      <c r="G11" s="66">
        <f t="shared" si="4"/>
        <v>0</v>
      </c>
      <c r="H11" s="51">
        <f t="shared" si="4"/>
        <v>6.38</v>
      </c>
      <c r="I11" s="51">
        <f t="shared" si="4"/>
        <v>7.897</v>
      </c>
      <c r="J11" s="66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7"/>
    </row>
    <row r="12" spans="1:15" ht="12">
      <c r="A12" s="39">
        <v>2002</v>
      </c>
      <c r="B12" s="66"/>
      <c r="C12" s="51"/>
      <c r="D12" s="51"/>
      <c r="E12" s="51"/>
      <c r="F12" s="66"/>
      <c r="G12" s="66"/>
      <c r="H12" s="51"/>
      <c r="I12" s="51"/>
      <c r="J12" s="51"/>
      <c r="K12" s="51"/>
      <c r="L12" s="51"/>
      <c r="M12" s="51"/>
      <c r="O12" s="67"/>
    </row>
    <row r="13" spans="1:15" ht="12">
      <c r="A13" s="40" t="s">
        <v>181</v>
      </c>
      <c r="B13" s="66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6">
        <f>+'[1]CS-MB'!$D$52</f>
        <v>0</v>
      </c>
      <c r="G13" s="66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7">
        <f aca="true" t="shared" si="5" ref="O13:O24">+M13-N13</f>
        <v>0</v>
      </c>
    </row>
    <row r="14" spans="1:15" ht="12">
      <c r="A14" s="40" t="s">
        <v>182</v>
      </c>
      <c r="B14" s="66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7">
        <f t="shared" si="5"/>
        <v>0</v>
      </c>
    </row>
    <row r="15" spans="1:15" ht="12">
      <c r="A15" s="40" t="s">
        <v>183</v>
      </c>
      <c r="B15" s="66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7">
        <f t="shared" si="5"/>
        <v>0</v>
      </c>
    </row>
    <row r="16" spans="1:15" ht="12">
      <c r="A16" s="40" t="s">
        <v>184</v>
      </c>
      <c r="B16" s="66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7">
        <f t="shared" si="5"/>
        <v>0</v>
      </c>
    </row>
    <row r="17" spans="1:15" ht="12">
      <c r="A17" s="40" t="s">
        <v>185</v>
      </c>
      <c r="B17" s="66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6">
        <f>+'[1]CS-MB'!$H$52</f>
        <v>0</v>
      </c>
      <c r="G17" s="66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7">
        <f t="shared" si="5"/>
        <v>0</v>
      </c>
    </row>
    <row r="18" spans="1:15" ht="12">
      <c r="A18" s="40" t="s">
        <v>186</v>
      </c>
      <c r="B18" s="66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7">
        <f t="shared" si="5"/>
        <v>0</v>
      </c>
    </row>
    <row r="19" spans="1:15" ht="12">
      <c r="A19" s="40" t="s">
        <v>187</v>
      </c>
      <c r="B19" s="66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6">
        <f>+'[1]CS-MB'!$J$52</f>
        <v>0</v>
      </c>
      <c r="G19" s="66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7">
        <f t="shared" si="5"/>
        <v>0</v>
      </c>
    </row>
    <row r="20" spans="1:15" ht="12">
      <c r="A20" s="40" t="s">
        <v>188</v>
      </c>
      <c r="B20" s="66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6">
        <f>+'[1]CS-MB'!$K$52</f>
        <v>0</v>
      </c>
      <c r="G20" s="66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7">
        <f t="shared" si="5"/>
        <v>0</v>
      </c>
    </row>
    <row r="21" spans="1:15" ht="12">
      <c r="A21" s="40" t="s">
        <v>189</v>
      </c>
      <c r="B21" s="66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6">
        <f>+'[1]CS-MB'!$L$52</f>
        <v>0</v>
      </c>
      <c r="G21" s="66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7">
        <f t="shared" si="5"/>
        <v>0</v>
      </c>
    </row>
    <row r="22" spans="1:15" ht="12">
      <c r="A22" s="40" t="s">
        <v>190</v>
      </c>
      <c r="B22" s="66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6">
        <f>+'[1]CS-MB'!$M$52</f>
        <v>0</v>
      </c>
      <c r="G22" s="66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7">
        <f t="shared" si="5"/>
        <v>0</v>
      </c>
    </row>
    <row r="23" spans="1:15" ht="12">
      <c r="A23" s="40" t="s">
        <v>191</v>
      </c>
      <c r="B23" s="66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7">
        <f t="shared" si="5"/>
        <v>0</v>
      </c>
    </row>
    <row r="24" spans="1:15" ht="12">
      <c r="A24" s="40" t="s">
        <v>192</v>
      </c>
      <c r="B24" s="66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7">
        <f t="shared" si="5"/>
        <v>0</v>
      </c>
    </row>
    <row r="25" spans="1:15" ht="12">
      <c r="A25" s="39">
        <v>2003</v>
      </c>
      <c r="B25" s="66"/>
      <c r="C25" s="51"/>
      <c r="D25" s="51"/>
      <c r="E25" s="51"/>
      <c r="F25" s="66"/>
      <c r="G25" s="66"/>
      <c r="H25" s="51"/>
      <c r="I25" s="51"/>
      <c r="J25" s="51"/>
      <c r="K25" s="51"/>
      <c r="L25" s="51"/>
      <c r="M25" s="51"/>
      <c r="O25" s="67"/>
    </row>
    <row r="26" spans="1:15" ht="12">
      <c r="A26" s="40" t="s">
        <v>181</v>
      </c>
      <c r="B26" s="66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6">
        <f>+'[1]CS-MB'!$P$52</f>
        <v>0</v>
      </c>
      <c r="G26" s="66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7">
        <f aca="true" t="shared" si="6" ref="O26:O37">+M26-N26</f>
        <v>0</v>
      </c>
    </row>
    <row r="27" spans="1:15" ht="12">
      <c r="A27" s="40" t="s">
        <v>182</v>
      </c>
      <c r="B27" s="66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7">
        <f t="shared" si="6"/>
        <v>0</v>
      </c>
    </row>
    <row r="28" spans="1:15" ht="12">
      <c r="A28" s="40" t="s">
        <v>183</v>
      </c>
      <c r="B28" s="66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6">
        <f>+'[1]CS-MB'!$R$52</f>
        <v>0</v>
      </c>
      <c r="G28" s="66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7">
        <f t="shared" si="6"/>
        <v>0</v>
      </c>
    </row>
    <row r="29" spans="1:15" ht="12">
      <c r="A29" s="40" t="s">
        <v>184</v>
      </c>
      <c r="B29" s="66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7">
        <f t="shared" si="6"/>
        <v>0</v>
      </c>
    </row>
    <row r="30" spans="1:15" ht="12">
      <c r="A30" s="40" t="s">
        <v>185</v>
      </c>
      <c r="B30" s="66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7">
        <f t="shared" si="6"/>
        <v>0</v>
      </c>
    </row>
    <row r="31" spans="1:15" ht="12">
      <c r="A31" s="40" t="s">
        <v>186</v>
      </c>
      <c r="B31" s="66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7">
        <f t="shared" si="6"/>
        <v>0</v>
      </c>
    </row>
    <row r="32" spans="1:15" ht="12">
      <c r="A32" s="40" t="s">
        <v>187</v>
      </c>
      <c r="B32" s="66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7">
        <f t="shared" si="6"/>
        <v>0</v>
      </c>
    </row>
    <row r="33" spans="1:15" ht="12">
      <c r="A33" s="40" t="s">
        <v>188</v>
      </c>
      <c r="B33" s="66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7">
        <f t="shared" si="6"/>
        <v>0</v>
      </c>
    </row>
    <row r="34" spans="1:15" ht="12">
      <c r="A34" s="40" t="s">
        <v>189</v>
      </c>
      <c r="B34" s="66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7">
        <f t="shared" si="6"/>
        <v>0</v>
      </c>
    </row>
    <row r="35" spans="1:15" ht="12">
      <c r="A35" s="40" t="s">
        <v>190</v>
      </c>
      <c r="B35" s="66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7">
        <f t="shared" si="6"/>
        <v>0</v>
      </c>
    </row>
    <row r="36" spans="1:15" ht="12">
      <c r="A36" s="40" t="s">
        <v>191</v>
      </c>
      <c r="B36" s="66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6">
        <f>+'[1]CS-MB'!$Z$52</f>
        <v>0</v>
      </c>
      <c r="G36" s="66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7">
        <f t="shared" si="6"/>
        <v>0</v>
      </c>
    </row>
    <row r="37" spans="1:15" ht="12">
      <c r="A37" s="40" t="s">
        <v>192</v>
      </c>
      <c r="B37" s="66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6">
        <f>+'[1]CS-MB'!$AA$52</f>
        <v>0</v>
      </c>
      <c r="G37" s="66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7">
        <f t="shared" si="6"/>
        <v>0</v>
      </c>
    </row>
    <row r="38" spans="1:15" ht="12">
      <c r="A38" s="39">
        <v>2004</v>
      </c>
      <c r="B38" s="66"/>
      <c r="C38" s="29"/>
      <c r="D38" s="29"/>
      <c r="E38" s="29"/>
      <c r="F38" s="66"/>
      <c r="G38" s="66"/>
      <c r="H38" s="29"/>
      <c r="I38" s="29"/>
      <c r="J38" s="29"/>
      <c r="K38" s="29"/>
      <c r="L38" s="29"/>
      <c r="M38" s="51"/>
      <c r="O38" s="67"/>
    </row>
    <row r="39" spans="1:15" ht="12">
      <c r="A39" s="40" t="s">
        <v>181</v>
      </c>
      <c r="B39" s="66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7">
        <f aca="true" t="shared" si="7" ref="O39:O50">+M39-N39</f>
        <v>0</v>
      </c>
    </row>
    <row r="40" spans="1:15" ht="12">
      <c r="A40" s="40" t="s">
        <v>182</v>
      </c>
      <c r="B40" s="66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6">
        <f>+'[1]CS-MB'!$AC$52</f>
        <v>0</v>
      </c>
      <c r="G40" s="66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7">
        <f t="shared" si="7"/>
        <v>0</v>
      </c>
    </row>
    <row r="41" spans="1:15" ht="12">
      <c r="A41" s="40" t="s">
        <v>183</v>
      </c>
      <c r="B41" s="66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7">
        <f t="shared" si="7"/>
        <v>0</v>
      </c>
    </row>
    <row r="42" spans="1:15" ht="12">
      <c r="A42" s="40" t="s">
        <v>184</v>
      </c>
      <c r="B42" s="66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7">
        <f t="shared" si="7"/>
        <v>0</v>
      </c>
    </row>
    <row r="43" spans="1:15" ht="12">
      <c r="A43" s="40" t="s">
        <v>185</v>
      </c>
      <c r="B43" s="66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6">
        <f>+'[1]CS-MB'!$AF$52</f>
        <v>0</v>
      </c>
      <c r="G43" s="66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7">
        <f t="shared" si="7"/>
        <v>0</v>
      </c>
    </row>
    <row r="44" spans="1:15" ht="12">
      <c r="A44" s="40" t="s">
        <v>186</v>
      </c>
      <c r="B44" s="66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6">
        <f>+'[1]CS-MB'!$AG$52</f>
        <v>0</v>
      </c>
      <c r="G44" s="66">
        <f>+'[1]CS-MB'!$AG$64</f>
        <v>0</v>
      </c>
      <c r="H44" s="51">
        <f>+'[1]CS-MB'!$AG$11</f>
        <v>5.678</v>
      </c>
      <c r="I44" s="51">
        <f>+'[1]CS-MB'!$AG$15</f>
        <v>0.911</v>
      </c>
      <c r="J44" s="66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7">
        <f t="shared" si="7"/>
        <v>0</v>
      </c>
    </row>
    <row r="45" spans="1:15" ht="12">
      <c r="A45" s="40" t="s">
        <v>187</v>
      </c>
      <c r="B45" s="66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6">
        <f>+'[1]CS-MB'!$AH$52</f>
        <v>0</v>
      </c>
      <c r="G45" s="66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7">
        <f t="shared" si="7"/>
        <v>0</v>
      </c>
    </row>
    <row r="46" spans="1:15" ht="12">
      <c r="A46" s="40" t="s">
        <v>188</v>
      </c>
      <c r="B46" s="66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6">
        <f>+'[1]CS-MB'!$AI$52</f>
        <v>0</v>
      </c>
      <c r="G46" s="66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7">
        <f t="shared" si="7"/>
        <v>0</v>
      </c>
    </row>
    <row r="47" spans="1:15" ht="12">
      <c r="A47" s="40" t="s">
        <v>189</v>
      </c>
      <c r="B47" s="66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6">
        <f>+'[1]CS-MB'!$AJ$52</f>
        <v>0</v>
      </c>
      <c r="G47" s="66">
        <f>+'[1]CS-MB'!$AJ$64</f>
        <v>0</v>
      </c>
      <c r="H47" s="51">
        <f>+'[1]CS-MB'!$AJ$11</f>
        <v>10.416</v>
      </c>
      <c r="I47" s="51">
        <f>+'[1]CS-MB'!$AJ$15</f>
        <v>1.605</v>
      </c>
      <c r="J47" s="66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7">
        <f t="shared" si="7"/>
        <v>0</v>
      </c>
    </row>
    <row r="48" spans="1:15" ht="12">
      <c r="A48" s="40" t="s">
        <v>190</v>
      </c>
      <c r="B48" s="66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7">
        <f t="shared" si="7"/>
        <v>0</v>
      </c>
    </row>
    <row r="49" spans="1:15" ht="12">
      <c r="A49" s="40" t="s">
        <v>191</v>
      </c>
      <c r="B49" s="66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6">
        <f>+'[1]CS-MB'!$AL$52</f>
        <v>0</v>
      </c>
      <c r="G49" s="66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7">
        <f t="shared" si="7"/>
        <v>0</v>
      </c>
    </row>
    <row r="50" spans="1:15" ht="12">
      <c r="A50" s="40" t="s">
        <v>192</v>
      </c>
      <c r="B50" s="66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6">
        <f>+'[1]CS-MB'!$AM$52</f>
        <v>0</v>
      </c>
      <c r="G50" s="66">
        <f>+'[1]CS-MB'!$AM$64</f>
        <v>0</v>
      </c>
      <c r="H50" s="51">
        <f>+'[1]CS-MB'!$AM$11</f>
        <v>5.189</v>
      </c>
      <c r="I50" s="51">
        <f>+'[1]CS-MB'!$AM$15</f>
        <v>2.066</v>
      </c>
      <c r="J50" s="66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7">
        <f t="shared" si="7"/>
        <v>0</v>
      </c>
    </row>
    <row r="51" spans="1:15" ht="12">
      <c r="A51" s="39">
        <v>2005</v>
      </c>
      <c r="B51" s="66"/>
      <c r="C51" s="29"/>
      <c r="D51" s="29"/>
      <c r="E51" s="29"/>
      <c r="F51" s="66"/>
      <c r="G51" s="66"/>
      <c r="H51" s="29"/>
      <c r="I51" s="29"/>
      <c r="J51" s="29"/>
      <c r="K51" s="29"/>
      <c r="L51" s="29"/>
      <c r="M51" s="51"/>
      <c r="O51" s="67"/>
    </row>
    <row r="52" spans="1:15" ht="12">
      <c r="A52" s="40" t="s">
        <v>181</v>
      </c>
      <c r="B52" s="66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6">
        <f>+'[1]CS-MB'!$AN$52</f>
        <v>0</v>
      </c>
      <c r="G52" s="66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7">
        <f aca="true" t="shared" si="8" ref="O52:O63">+M52-N52</f>
        <v>0</v>
      </c>
    </row>
    <row r="53" spans="1:15" ht="12">
      <c r="A53" s="40" t="s">
        <v>182</v>
      </c>
      <c r="B53" s="66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6">
        <f>+'[1]CS-MB'!$AO$52</f>
        <v>0</v>
      </c>
      <c r="G53" s="66">
        <f>+'[1]CS-MB'!$AO$64</f>
        <v>0</v>
      </c>
      <c r="H53" s="51">
        <f>+'[1]CS-MB'!$AO$11</f>
        <v>4.804</v>
      </c>
      <c r="I53" s="51">
        <f>+'[1]CS-MB'!$AO$15</f>
        <v>2.212</v>
      </c>
      <c r="J53" s="66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7">
        <f t="shared" si="8"/>
        <v>0</v>
      </c>
    </row>
    <row r="54" spans="1:15" ht="12">
      <c r="A54" s="40" t="s">
        <v>183</v>
      </c>
      <c r="B54" s="66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6">
        <f>+'[1]CS-MB'!$AP$52</f>
        <v>0</v>
      </c>
      <c r="G54" s="66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7">
        <f t="shared" si="8"/>
        <v>0</v>
      </c>
    </row>
    <row r="55" spans="1:15" ht="12">
      <c r="A55" s="40" t="s">
        <v>184</v>
      </c>
      <c r="B55" s="66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6">
        <f>+'[1]CS-MB'!$AQ$52</f>
        <v>0</v>
      </c>
      <c r="G55" s="66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7">
        <f t="shared" si="8"/>
        <v>0</v>
      </c>
    </row>
    <row r="56" spans="1:15" ht="12">
      <c r="A56" s="40" t="s">
        <v>185</v>
      </c>
      <c r="B56" s="66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6">
        <f>+'[1]CS-MB'!$AR$52</f>
        <v>0</v>
      </c>
      <c r="G56" s="66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7">
        <f t="shared" si="8"/>
        <v>0</v>
      </c>
    </row>
    <row r="57" spans="1:15" ht="12">
      <c r="A57" s="40" t="s">
        <v>186</v>
      </c>
      <c r="B57" s="66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6">
        <f>+'[1]CS-MB'!$AS$52</f>
        <v>0</v>
      </c>
      <c r="G57" s="66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7">
        <f t="shared" si="8"/>
        <v>0</v>
      </c>
    </row>
    <row r="58" spans="1:15" ht="12">
      <c r="A58" s="40" t="s">
        <v>187</v>
      </c>
      <c r="B58" s="66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6">
        <f>+'[1]CS-MB'!$AT$52</f>
        <v>0</v>
      </c>
      <c r="G58" s="66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7">
        <f t="shared" si="8"/>
        <v>0</v>
      </c>
    </row>
    <row r="59" spans="1:15" ht="12">
      <c r="A59" s="40" t="s">
        <v>188</v>
      </c>
      <c r="B59" s="66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6">
        <f>+'[1]CS-MB'!$AU$52</f>
        <v>0</v>
      </c>
      <c r="G59" s="66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7">
        <f t="shared" si="8"/>
        <v>0</v>
      </c>
    </row>
    <row r="60" spans="1:15" ht="12">
      <c r="A60" s="40" t="s">
        <v>189</v>
      </c>
      <c r="B60" s="66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6">
        <f>+'[1]CS-MB'!$AV$52</f>
        <v>0</v>
      </c>
      <c r="G60" s="66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7">
        <f t="shared" si="8"/>
        <v>0</v>
      </c>
    </row>
    <row r="61" spans="1:15" ht="12">
      <c r="A61" s="40" t="s">
        <v>190</v>
      </c>
      <c r="B61" s="66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6">
        <f>+'[1]CS-MB'!$AW$52</f>
        <v>0</v>
      </c>
      <c r="G61" s="66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7">
        <f t="shared" si="8"/>
        <v>0</v>
      </c>
    </row>
    <row r="62" spans="1:15" ht="12">
      <c r="A62" s="40" t="s">
        <v>191</v>
      </c>
      <c r="B62" s="66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6">
        <f>+'[1]CS-MB'!$AX$52</f>
        <v>0</v>
      </c>
      <c r="G62" s="66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7">
        <f t="shared" si="8"/>
        <v>0</v>
      </c>
    </row>
    <row r="63" spans="1:15" ht="12">
      <c r="A63" s="40" t="s">
        <v>192</v>
      </c>
      <c r="B63" s="66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6">
        <f>+'[1]CS-MB'!$AY$52</f>
        <v>0</v>
      </c>
      <c r="G63" s="66">
        <f>+'[1]CS-MB'!$AY$64</f>
        <v>0</v>
      </c>
      <c r="H63" s="51">
        <f>+'[1]CS-MB'!$AY$11</f>
        <v>6.38</v>
      </c>
      <c r="I63" s="51">
        <f>+'[1]CS-MB'!$AY$15</f>
        <v>7.897</v>
      </c>
      <c r="J63" s="66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7">
        <f t="shared" si="8"/>
        <v>0</v>
      </c>
    </row>
    <row r="64" spans="1:15" ht="12">
      <c r="A64" s="39">
        <v>2006</v>
      </c>
      <c r="B64" s="66"/>
      <c r="C64" s="51"/>
      <c r="D64" s="51"/>
      <c r="E64" s="51"/>
      <c r="F64" s="66"/>
      <c r="G64" s="66"/>
      <c r="H64" s="51"/>
      <c r="I64" s="51"/>
      <c r="J64" s="66"/>
      <c r="K64" s="51"/>
      <c r="L64" s="51"/>
      <c r="M64" s="51"/>
      <c r="O64" s="67"/>
    </row>
    <row r="65" spans="1:15" ht="12">
      <c r="A65" s="40" t="s">
        <v>181</v>
      </c>
      <c r="B65" s="66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6">
        <f>+'[1]CS-MB'!$AZ$52</f>
        <v>0</v>
      </c>
      <c r="G65" s="66">
        <f>+'[1]CS-MB'!$AZ$64</f>
        <v>0</v>
      </c>
      <c r="H65" s="51">
        <f>+'[1]CS-MB'!$AZ$11</f>
        <v>7.651</v>
      </c>
      <c r="I65" s="51">
        <f>+'[1]CS-MB'!$AZ$15</f>
        <v>5.732</v>
      </c>
      <c r="J65" s="66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7">
        <f aca="true" t="shared" si="10" ref="O65:O70">+M65-N65</f>
        <v>0</v>
      </c>
    </row>
    <row r="66" spans="1:15" ht="12">
      <c r="A66" s="40" t="s">
        <v>182</v>
      </c>
      <c r="B66" s="66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6">
        <f>+'[1]CS-MB'!$BA$64</f>
        <v>0</v>
      </c>
      <c r="H66" s="51">
        <f>+'[1]CS-MB'!$BA$11</f>
        <v>7.923</v>
      </c>
      <c r="I66" s="51">
        <f>+'[1]CS-MB'!$BA$15</f>
        <v>3.499</v>
      </c>
      <c r="J66" s="66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7">
        <f t="shared" si="10"/>
        <v>0</v>
      </c>
    </row>
    <row r="67" spans="1:15" ht="12">
      <c r="A67" s="40" t="s">
        <v>183</v>
      </c>
      <c r="B67" s="66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6">
        <f>+'[1]CS-MB'!$BB$64</f>
        <v>0</v>
      </c>
      <c r="H67" s="66">
        <f>+'[1]CS-MB'!$BB$11</f>
        <v>0.007</v>
      </c>
      <c r="I67" s="51">
        <f>+'[1]CS-MB'!$BB$15</f>
        <v>10.445</v>
      </c>
      <c r="J67" s="66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7">
        <f t="shared" si="10"/>
        <v>0</v>
      </c>
    </row>
    <row r="68" spans="1:15" ht="12">
      <c r="A68" s="40" t="s">
        <v>184</v>
      </c>
      <c r="B68" s="66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6">
        <f>+'[1]CS-MB'!$BC$64</f>
        <v>0</v>
      </c>
      <c r="H68" s="66">
        <f>+'[1]CS-MB'!$BC$11</f>
        <v>0.007</v>
      </c>
      <c r="I68" s="51">
        <f>+'[1]CS-MB'!$BC$15</f>
        <v>5.873</v>
      </c>
      <c r="J68" s="66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7">
        <f t="shared" si="10"/>
        <v>0</v>
      </c>
    </row>
    <row r="69" spans="1:15" ht="12">
      <c r="A69" s="40" t="s">
        <v>185</v>
      </c>
      <c r="B69" s="66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6">
        <f>+'[1]CS-MB'!$BD$64</f>
        <v>0</v>
      </c>
      <c r="H69" s="66">
        <f>+'[1]CS-MB'!$BD$11</f>
        <v>0.007</v>
      </c>
      <c r="I69" s="51">
        <f>+'[1]CS-MB'!$BD$15</f>
        <v>18.638</v>
      </c>
      <c r="J69" s="66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7">
        <f t="shared" si="10"/>
        <v>0</v>
      </c>
    </row>
    <row r="70" spans="1:15" s="30" customFormat="1" ht="12">
      <c r="A70" s="68" t="s">
        <v>186</v>
      </c>
      <c r="B70" s="66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6">
        <f>+'[1]CS-MB'!$BE$64</f>
        <v>0</v>
      </c>
      <c r="H70" s="66">
        <f>+'[1]CS-MB'!$BE$11</f>
        <v>0.011</v>
      </c>
      <c r="I70" s="51">
        <f>+'[1]CS-MB'!$BE$15</f>
        <v>17.07</v>
      </c>
      <c r="J70" s="66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7">
        <f t="shared" si="10"/>
        <v>0</v>
      </c>
    </row>
    <row r="71" spans="1:13" s="30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2" customFormat="1" ht="12.75" customHeight="1">
      <c r="A72" s="43" t="s">
        <v>211</v>
      </c>
      <c r="B72" s="161" t="s">
        <v>27</v>
      </c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41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9" s="45" customFormat="1" ht="12">
      <c r="A2" s="147" t="s">
        <v>205</v>
      </c>
      <c r="B2" s="169"/>
      <c r="C2" s="169"/>
      <c r="D2" s="169"/>
      <c r="E2" s="169"/>
      <c r="F2" s="169"/>
      <c r="G2" s="169"/>
      <c r="H2" s="169"/>
      <c r="I2" s="169"/>
    </row>
    <row r="3" spans="2:9" s="45" customFormat="1" ht="12">
      <c r="B3" s="63"/>
      <c r="C3" s="63"/>
      <c r="D3" s="63"/>
      <c r="E3" s="63"/>
      <c r="F3" s="63"/>
      <c r="G3" s="63"/>
      <c r="H3" s="63"/>
      <c r="I3" s="63"/>
    </row>
    <row r="4" spans="1:9" s="45" customFormat="1" ht="54" customHeight="1">
      <c r="A4" s="36" t="s">
        <v>17</v>
      </c>
      <c r="B4" s="46" t="s">
        <v>62</v>
      </c>
      <c r="C4" s="46" t="s">
        <v>64</v>
      </c>
      <c r="D4" s="46" t="s">
        <v>180</v>
      </c>
      <c r="E4" s="46" t="s">
        <v>198</v>
      </c>
      <c r="F4" s="46" t="s">
        <v>193</v>
      </c>
      <c r="G4" s="46" t="s">
        <v>21</v>
      </c>
      <c r="H4" s="46" t="s">
        <v>165</v>
      </c>
      <c r="I4" s="46" t="s">
        <v>15</v>
      </c>
    </row>
    <row r="5" spans="1:9" ht="12">
      <c r="A5" s="70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70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70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70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70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1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7" t="s">
        <v>181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7" t="s">
        <v>182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7" t="s">
        <v>183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7" t="s">
        <v>184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7" t="s">
        <v>185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7" t="s">
        <v>186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7" t="s">
        <v>187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7" t="s">
        <v>188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7" t="s">
        <v>189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7" t="s">
        <v>190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7" t="s">
        <v>191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7" t="s">
        <v>192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1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7" t="s">
        <v>181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7" t="s">
        <v>182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7" t="s">
        <v>183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7" t="s">
        <v>184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7" t="s">
        <v>185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7" t="s">
        <v>186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7" t="s">
        <v>187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7" t="s">
        <v>188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7" t="s">
        <v>189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7" t="s">
        <v>190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7" t="s">
        <v>191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7" t="s">
        <v>192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1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7" t="s">
        <v>181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7" t="s">
        <v>182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7" t="s">
        <v>183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7" t="s">
        <v>184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7" t="s">
        <v>185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7" t="s">
        <v>186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7" t="s">
        <v>187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7" t="s">
        <v>188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7" t="s">
        <v>189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7" t="s">
        <v>190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7" t="s">
        <v>191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7" t="s">
        <v>192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1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7" t="s">
        <v>181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7" t="s">
        <v>182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7" t="s">
        <v>183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7" t="s">
        <v>184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7" t="s">
        <v>185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7" t="s">
        <v>186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7" t="s">
        <v>187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7" t="s">
        <v>188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7" t="s">
        <v>189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7" t="s">
        <v>190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7" t="s">
        <v>191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7" t="s">
        <v>192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1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7" t="s">
        <v>181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7" t="s">
        <v>182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7" t="s">
        <v>183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7" t="s">
        <v>184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7" t="s">
        <v>185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7" t="s">
        <v>45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7"/>
    </row>
    <row r="71" spans="1:9" s="45" customFormat="1" ht="12">
      <c r="A71" s="141" t="s">
        <v>113</v>
      </c>
      <c r="B71" s="168"/>
      <c r="C71" s="168"/>
      <c r="D71" s="168"/>
      <c r="E71" s="168"/>
      <c r="F71" s="168"/>
      <c r="G71" s="168"/>
      <c r="H71" s="168"/>
      <c r="I71" s="168"/>
    </row>
    <row r="72" spans="1:9" s="45" customFormat="1" ht="12">
      <c r="A72" s="147" t="s">
        <v>205</v>
      </c>
      <c r="B72" s="169"/>
      <c r="C72" s="169"/>
      <c r="D72" s="169"/>
      <c r="E72" s="169"/>
      <c r="F72" s="169"/>
      <c r="G72" s="169"/>
      <c r="H72" s="169"/>
      <c r="I72" s="169"/>
    </row>
    <row r="73" spans="2:9" s="45" customFormat="1" ht="12">
      <c r="B73" s="63"/>
      <c r="C73" s="63"/>
      <c r="D73" s="63"/>
      <c r="E73" s="63"/>
      <c r="F73" s="63"/>
      <c r="G73" s="63"/>
      <c r="H73" s="63"/>
      <c r="I73" s="63"/>
    </row>
    <row r="74" spans="1:9" s="45" customFormat="1" ht="36">
      <c r="A74" s="36" t="s">
        <v>17</v>
      </c>
      <c r="B74" s="46" t="s">
        <v>22</v>
      </c>
      <c r="C74" s="46" t="s">
        <v>64</v>
      </c>
      <c r="D74" s="46" t="s">
        <v>180</v>
      </c>
      <c r="E74" s="46" t="s">
        <v>194</v>
      </c>
      <c r="F74" s="46" t="s">
        <v>193</v>
      </c>
      <c r="G74" s="46" t="s">
        <v>29</v>
      </c>
      <c r="H74" s="46" t="s">
        <v>147</v>
      </c>
      <c r="I74" s="46" t="s">
        <v>179</v>
      </c>
    </row>
    <row r="75" spans="1:9" ht="12">
      <c r="A75" s="70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70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70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70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70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1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7" t="s">
        <v>181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7" t="s">
        <v>182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7" t="s">
        <v>183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7" t="s">
        <v>184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7" t="s">
        <v>185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7" t="s">
        <v>186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7" t="s">
        <v>187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7" t="s">
        <v>188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7" t="s">
        <v>189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7" t="s">
        <v>190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7" t="s">
        <v>191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7" t="s">
        <v>192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1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7" t="s">
        <v>181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7" t="s">
        <v>182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7" t="s">
        <v>183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7" t="s">
        <v>184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7" t="s">
        <v>185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7" t="s">
        <v>186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7" t="s">
        <v>187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7" t="s">
        <v>188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7" t="s">
        <v>189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7" t="s">
        <v>190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7" t="s">
        <v>191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7" t="s">
        <v>192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1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7" t="s">
        <v>181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7" t="s">
        <v>182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7" t="s">
        <v>183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7" t="s">
        <v>184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7" t="s">
        <v>185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7" t="s">
        <v>186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7" t="s">
        <v>187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7" t="s">
        <v>188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7" t="s">
        <v>189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7" t="s">
        <v>190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7" t="s">
        <v>191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7" t="s">
        <v>192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1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7" t="s">
        <v>181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7" t="s">
        <v>182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7" t="s">
        <v>183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7" t="s">
        <v>184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7" t="s">
        <v>185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7" t="s">
        <v>186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7" t="s">
        <v>187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7" t="s">
        <v>188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7" t="s">
        <v>189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7" t="s">
        <v>190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7" t="s">
        <v>191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7" t="s">
        <v>192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1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7" t="s">
        <v>181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7" t="s">
        <v>182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7" t="s">
        <v>183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7" t="s">
        <v>184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7" t="s">
        <v>185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7" t="s">
        <v>186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2"/>
    </row>
    <row r="141" spans="1:9" ht="12">
      <c r="A141" s="59" t="s">
        <v>211</v>
      </c>
      <c r="B141" s="167"/>
      <c r="C141" s="167"/>
      <c r="D141" s="167"/>
      <c r="E141" s="167"/>
      <c r="F141" s="167"/>
      <c r="G141" s="167"/>
      <c r="H141" s="167"/>
      <c r="I141" s="167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tabSelected="1" view="pageBreakPreview" zoomScaleNormal="75" zoomScaleSheetLayoutView="100" zoomScalePageLayoutView="0" workbookViewId="0" topLeftCell="A1">
      <pane xSplit="1" ySplit="1" topLeftCell="B61" activePane="bottomRight" state="frozen"/>
      <selection pane="topLeft" activeCell="B61" sqref="B61:K61"/>
      <selection pane="topRight" activeCell="B61" sqref="B61:K61"/>
      <selection pane="bottomLeft" activeCell="B61" sqref="B61:K61"/>
      <selection pane="bottomRight" activeCell="U89" sqref="U89"/>
    </sheetView>
  </sheetViews>
  <sheetFormatPr defaultColWidth="9.140625" defaultRowHeight="12.75"/>
  <cols>
    <col min="1" max="2" width="10.00390625" style="28" customWidth="1"/>
    <col min="3" max="3" width="9.00390625" style="33" customWidth="1"/>
    <col min="4" max="4" width="10.00390625" style="33" customWidth="1"/>
    <col min="5" max="5" width="11.8515625" style="33" customWidth="1"/>
    <col min="6" max="6" width="7.421875" style="33" customWidth="1"/>
    <col min="7" max="7" width="8.57421875" style="33" customWidth="1"/>
    <col min="8" max="8" width="8.421875" style="33" customWidth="1"/>
    <col min="9" max="9" width="7.57421875" style="33" customWidth="1"/>
    <col min="10" max="10" width="12.140625" style="33" customWidth="1"/>
    <col min="11" max="12" width="12.28125" style="33" customWidth="1"/>
    <col min="13" max="13" width="11.8515625" style="33" customWidth="1"/>
    <col min="14" max="14" width="12.00390625" style="33" bestFit="1" customWidth="1"/>
    <col min="15" max="15" width="11.7109375" style="92" customWidth="1"/>
    <col min="16" max="16" width="13.8515625" style="78" customWidth="1"/>
    <col min="17" max="17" width="9.421875" style="78" customWidth="1"/>
    <col min="18" max="16384" width="9.140625" style="78" customWidth="1"/>
  </cols>
  <sheetData>
    <row r="1" spans="1:14" ht="12">
      <c r="A1" s="182" t="s">
        <v>222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2">
      <c r="A2" s="182" t="s">
        <v>205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7" s="28" customFormat="1" ht="12">
      <c r="A3" s="25"/>
      <c r="B3" s="25"/>
      <c r="C3" s="25"/>
      <c r="D3" s="2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8" customFormat="1" ht="15.75" customHeight="1">
      <c r="A4" s="179" t="s">
        <v>214</v>
      </c>
      <c r="B4" s="171" t="s">
        <v>30</v>
      </c>
      <c r="C4" s="171" t="s">
        <v>52</v>
      </c>
      <c r="D4" s="171"/>
      <c r="E4" s="172" t="s">
        <v>162</v>
      </c>
      <c r="F4" s="157" t="s">
        <v>209</v>
      </c>
      <c r="G4" s="176" t="s">
        <v>180</v>
      </c>
      <c r="H4" s="177"/>
      <c r="I4" s="177"/>
      <c r="J4" s="177"/>
      <c r="K4" s="178"/>
      <c r="L4" s="174" t="s">
        <v>18</v>
      </c>
      <c r="M4" s="174" t="s">
        <v>198</v>
      </c>
      <c r="N4" s="174" t="s">
        <v>193</v>
      </c>
      <c r="O4" s="174" t="s">
        <v>29</v>
      </c>
      <c r="P4" s="174" t="s">
        <v>147</v>
      </c>
      <c r="Q4" s="174" t="s">
        <v>15</v>
      </c>
    </row>
    <row r="5" spans="1:17" s="28" customFormat="1" ht="57.75" customHeight="1">
      <c r="A5" s="180"/>
      <c r="B5" s="181"/>
      <c r="C5" s="124" t="s">
        <v>200</v>
      </c>
      <c r="D5" s="125" t="s">
        <v>161</v>
      </c>
      <c r="E5" s="124" t="s">
        <v>53</v>
      </c>
      <c r="F5" s="173"/>
      <c r="G5" s="124" t="s">
        <v>63</v>
      </c>
      <c r="H5" s="124" t="s">
        <v>146</v>
      </c>
      <c r="I5" s="124" t="s">
        <v>25</v>
      </c>
      <c r="J5" s="124" t="s">
        <v>174</v>
      </c>
      <c r="K5" s="124" t="s">
        <v>16</v>
      </c>
      <c r="L5" s="175"/>
      <c r="M5" s="175"/>
      <c r="N5" s="175"/>
      <c r="O5" s="175"/>
      <c r="P5" s="175"/>
      <c r="Q5" s="175"/>
    </row>
    <row r="6" spans="1:19" s="28" customFormat="1" ht="13.5" customHeight="1" hidden="1">
      <c r="A6" s="97">
        <v>2004</v>
      </c>
      <c r="B6" s="90">
        <v>0</v>
      </c>
      <c r="C6" s="90">
        <v>0</v>
      </c>
      <c r="D6" s="89">
        <v>5</v>
      </c>
      <c r="E6" s="89">
        <v>1</v>
      </c>
      <c r="F6" s="90">
        <v>0</v>
      </c>
      <c r="G6" s="90">
        <v>0</v>
      </c>
      <c r="H6" s="90">
        <v>0</v>
      </c>
      <c r="I6" s="90">
        <v>0</v>
      </c>
      <c r="J6" s="89">
        <v>45.1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89">
        <v>14.8</v>
      </c>
      <c r="Q6" s="89">
        <v>65.9</v>
      </c>
      <c r="R6" s="79"/>
      <c r="S6" s="33"/>
    </row>
    <row r="7" spans="1:19" s="28" customFormat="1" ht="13.5" customHeight="1" hidden="1">
      <c r="A7" s="97">
        <v>2005</v>
      </c>
      <c r="B7" s="90">
        <v>0</v>
      </c>
      <c r="C7" s="90">
        <v>0</v>
      </c>
      <c r="D7" s="89">
        <v>5.3</v>
      </c>
      <c r="E7" s="89">
        <v>5</v>
      </c>
      <c r="F7" s="89">
        <v>1</v>
      </c>
      <c r="G7" s="90">
        <v>0</v>
      </c>
      <c r="H7" s="90">
        <v>0</v>
      </c>
      <c r="I7" s="90">
        <v>0</v>
      </c>
      <c r="J7" s="89">
        <v>20.8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89">
        <v>14.7</v>
      </c>
      <c r="Q7" s="89">
        <v>46.8</v>
      </c>
      <c r="R7" s="79"/>
      <c r="S7" s="33"/>
    </row>
    <row r="8" spans="1:19" s="28" customFormat="1" ht="13.5" customHeight="1" hidden="1">
      <c r="A8" s="97">
        <v>2006</v>
      </c>
      <c r="B8" s="90">
        <v>0</v>
      </c>
      <c r="C8" s="90">
        <v>0</v>
      </c>
      <c r="D8" s="89">
        <v>0.12</v>
      </c>
      <c r="E8" s="89">
        <v>9.23</v>
      </c>
      <c r="F8" s="90">
        <v>0</v>
      </c>
      <c r="G8" s="90">
        <v>0</v>
      </c>
      <c r="H8" s="90">
        <v>0</v>
      </c>
      <c r="I8" s="90">
        <v>0</v>
      </c>
      <c r="J8" s="89">
        <v>23.12</v>
      </c>
      <c r="K8" s="77">
        <v>0</v>
      </c>
      <c r="L8" s="77">
        <v>0</v>
      </c>
      <c r="M8" s="77">
        <v>0</v>
      </c>
      <c r="N8" s="77">
        <v>0</v>
      </c>
      <c r="O8" s="89">
        <v>0.23</v>
      </c>
      <c r="P8" s="89">
        <v>15.9</v>
      </c>
      <c r="Q8" s="89">
        <v>48.6</v>
      </c>
      <c r="R8" s="79"/>
      <c r="S8" s="33"/>
    </row>
    <row r="9" spans="1:19" s="28" customFormat="1" ht="13.5" customHeight="1" hidden="1">
      <c r="A9" s="97">
        <v>2007</v>
      </c>
      <c r="B9" s="90">
        <v>0</v>
      </c>
      <c r="C9" s="90">
        <v>0</v>
      </c>
      <c r="D9" s="90">
        <v>0</v>
      </c>
      <c r="E9" s="89">
        <v>13.1</v>
      </c>
      <c r="F9" s="90">
        <v>0</v>
      </c>
      <c r="G9" s="90">
        <v>0</v>
      </c>
      <c r="H9" s="90">
        <v>0</v>
      </c>
      <c r="I9" s="90">
        <v>0</v>
      </c>
      <c r="J9" s="89">
        <v>32.9</v>
      </c>
      <c r="K9" s="77">
        <v>0</v>
      </c>
      <c r="L9" s="77">
        <v>0</v>
      </c>
      <c r="M9" s="77">
        <v>0</v>
      </c>
      <c r="N9" s="77">
        <v>0</v>
      </c>
      <c r="O9" s="89">
        <v>3.6</v>
      </c>
      <c r="P9" s="89">
        <v>14.8</v>
      </c>
      <c r="Q9" s="89">
        <v>64.4</v>
      </c>
      <c r="R9" s="79"/>
      <c r="S9" s="33"/>
    </row>
    <row r="10" spans="1:19" s="28" customFormat="1" ht="13.5" customHeight="1" hidden="1">
      <c r="A10" s="97">
        <v>2008</v>
      </c>
      <c r="B10" s="90">
        <v>0</v>
      </c>
      <c r="C10" s="90">
        <v>0</v>
      </c>
      <c r="D10" s="90">
        <v>0</v>
      </c>
      <c r="E10" s="89">
        <v>14.9</v>
      </c>
      <c r="F10" s="90">
        <v>0</v>
      </c>
      <c r="G10" s="90">
        <v>0</v>
      </c>
      <c r="H10" s="90">
        <v>0</v>
      </c>
      <c r="I10" s="90">
        <v>0</v>
      </c>
      <c r="J10" s="89">
        <v>35.4</v>
      </c>
      <c r="K10" s="77">
        <v>0</v>
      </c>
      <c r="L10" s="77">
        <v>0</v>
      </c>
      <c r="M10" s="77">
        <v>0</v>
      </c>
      <c r="N10" s="77">
        <v>0</v>
      </c>
      <c r="O10" s="89">
        <v>1.6</v>
      </c>
      <c r="P10" s="89">
        <v>16.9</v>
      </c>
      <c r="Q10" s="89">
        <v>68.8</v>
      </c>
      <c r="R10" s="79"/>
      <c r="S10" s="33"/>
    </row>
    <row r="11" spans="1:19" s="28" customFormat="1" ht="13.5" customHeight="1" hidden="1">
      <c r="A11" s="97">
        <v>2009</v>
      </c>
      <c r="B11" s="90">
        <v>0</v>
      </c>
      <c r="C11" s="90">
        <v>0</v>
      </c>
      <c r="D11" s="90">
        <v>0</v>
      </c>
      <c r="E11" s="89">
        <v>19.5</v>
      </c>
      <c r="F11" s="90">
        <v>0</v>
      </c>
      <c r="G11" s="90">
        <v>0</v>
      </c>
      <c r="H11" s="90">
        <v>0</v>
      </c>
      <c r="I11" s="90">
        <v>0</v>
      </c>
      <c r="J11" s="89">
        <v>60.378504</v>
      </c>
      <c r="K11" s="77">
        <v>0</v>
      </c>
      <c r="L11" s="77">
        <v>0</v>
      </c>
      <c r="M11" s="77">
        <v>0</v>
      </c>
      <c r="N11" s="77">
        <v>0</v>
      </c>
      <c r="O11" s="89">
        <v>30.8</v>
      </c>
      <c r="P11" s="89">
        <v>72.206428</v>
      </c>
      <c r="Q11" s="89">
        <v>183.14821</v>
      </c>
      <c r="R11" s="79"/>
      <c r="S11" s="33"/>
    </row>
    <row r="12" spans="1:19" s="28" customFormat="1" ht="13.5" customHeight="1" hidden="1">
      <c r="A12" s="97">
        <v>2010</v>
      </c>
      <c r="B12" s="90">
        <v>0</v>
      </c>
      <c r="C12" s="90">
        <v>0.0027</v>
      </c>
      <c r="D12" s="90">
        <v>0</v>
      </c>
      <c r="E12" s="89">
        <v>32.165372</v>
      </c>
      <c r="F12" s="90">
        <v>0</v>
      </c>
      <c r="G12" s="90">
        <v>0</v>
      </c>
      <c r="H12" s="90">
        <v>0</v>
      </c>
      <c r="I12" s="90">
        <v>0</v>
      </c>
      <c r="J12" s="89">
        <v>88.753981</v>
      </c>
      <c r="K12" s="31">
        <v>0.4173470000000066</v>
      </c>
      <c r="L12" s="77">
        <v>0</v>
      </c>
      <c r="M12" s="77">
        <v>0</v>
      </c>
      <c r="N12" s="77">
        <v>0</v>
      </c>
      <c r="O12" s="89">
        <v>30.474446999999998</v>
      </c>
      <c r="P12" s="89">
        <v>73.604699</v>
      </c>
      <c r="Q12" s="89">
        <v>225.418546</v>
      </c>
      <c r="R12" s="79"/>
      <c r="S12" s="33"/>
    </row>
    <row r="13" spans="1:19" s="28" customFormat="1" ht="13.5" customHeight="1" hidden="1">
      <c r="A13" s="101">
        <v>2011</v>
      </c>
      <c r="B13" s="95">
        <v>0</v>
      </c>
      <c r="C13" s="95">
        <v>0.005055</v>
      </c>
      <c r="D13" s="95">
        <v>0</v>
      </c>
      <c r="E13" s="99">
        <v>21.31475</v>
      </c>
      <c r="F13" s="95">
        <v>0</v>
      </c>
      <c r="G13" s="95">
        <v>0</v>
      </c>
      <c r="H13" s="95">
        <v>0</v>
      </c>
      <c r="I13" s="95">
        <v>0</v>
      </c>
      <c r="J13" s="99">
        <v>121.12228300000001</v>
      </c>
      <c r="K13" s="99">
        <v>0.8267160000000047</v>
      </c>
      <c r="L13" s="88">
        <v>0</v>
      </c>
      <c r="M13" s="88">
        <v>0</v>
      </c>
      <c r="N13" s="88">
        <v>0</v>
      </c>
      <c r="O13" s="99">
        <v>31.942205</v>
      </c>
      <c r="P13" s="99">
        <v>88.172216</v>
      </c>
      <c r="Q13" s="91">
        <v>263.38322500000004</v>
      </c>
      <c r="R13" s="79"/>
      <c r="S13" s="33"/>
    </row>
    <row r="14" spans="1:19" s="103" customFormat="1" ht="13.5" customHeight="1" hidden="1">
      <c r="A14" s="101">
        <v>2012</v>
      </c>
      <c r="B14" s="95">
        <v>0</v>
      </c>
      <c r="C14" s="95">
        <v>0.016649999999999998</v>
      </c>
      <c r="D14" s="95">
        <v>0</v>
      </c>
      <c r="E14" s="99">
        <v>47.444908999999996</v>
      </c>
      <c r="F14" s="95">
        <v>0</v>
      </c>
      <c r="G14" s="95">
        <v>0</v>
      </c>
      <c r="H14" s="95">
        <v>0</v>
      </c>
      <c r="I14" s="95">
        <v>0</v>
      </c>
      <c r="J14" s="99">
        <v>166.363356</v>
      </c>
      <c r="K14" s="99">
        <v>1.1780489999999872</v>
      </c>
      <c r="L14" s="88">
        <v>0</v>
      </c>
      <c r="M14" s="88">
        <v>0</v>
      </c>
      <c r="N14" s="88">
        <v>0</v>
      </c>
      <c r="O14" s="99">
        <v>34.01175</v>
      </c>
      <c r="P14" s="99">
        <v>130.048304</v>
      </c>
      <c r="Q14" s="91">
        <v>379.063018</v>
      </c>
      <c r="R14" s="102"/>
      <c r="S14" s="100"/>
    </row>
    <row r="15" spans="1:19" s="103" customFormat="1" ht="13.5" customHeight="1" hidden="1">
      <c r="A15" s="101">
        <v>2013</v>
      </c>
      <c r="B15" s="95">
        <v>0</v>
      </c>
      <c r="C15" s="95">
        <v>0</v>
      </c>
      <c r="D15" s="95">
        <v>0</v>
      </c>
      <c r="E15" s="99">
        <v>48.7</v>
      </c>
      <c r="F15" s="95">
        <v>0</v>
      </c>
      <c r="G15" s="95">
        <v>0</v>
      </c>
      <c r="H15" s="95">
        <v>0</v>
      </c>
      <c r="I15" s="95">
        <v>0</v>
      </c>
      <c r="J15" s="99">
        <v>218.5</v>
      </c>
      <c r="K15" s="99">
        <v>0.2</v>
      </c>
      <c r="L15" s="88">
        <v>0</v>
      </c>
      <c r="M15" s="88">
        <v>0</v>
      </c>
      <c r="N15" s="88">
        <v>0</v>
      </c>
      <c r="O15" s="99">
        <v>35.5</v>
      </c>
      <c r="P15" s="99">
        <v>160.8</v>
      </c>
      <c r="Q15" s="91">
        <v>463.8</v>
      </c>
      <c r="R15" s="102"/>
      <c r="S15" s="100"/>
    </row>
    <row r="16" spans="1:19" s="103" customFormat="1" ht="13.5" customHeight="1">
      <c r="A16" s="101">
        <v>2014</v>
      </c>
      <c r="B16" s="95">
        <v>0</v>
      </c>
      <c r="C16" s="95">
        <v>0</v>
      </c>
      <c r="D16" s="95">
        <v>0</v>
      </c>
      <c r="E16" s="99">
        <v>76.2</v>
      </c>
      <c r="F16" s="95">
        <v>0</v>
      </c>
      <c r="G16" s="95">
        <v>0</v>
      </c>
      <c r="H16" s="95">
        <v>0</v>
      </c>
      <c r="I16" s="95">
        <v>0</v>
      </c>
      <c r="J16" s="99">
        <v>255.2</v>
      </c>
      <c r="K16" s="99">
        <v>2.4</v>
      </c>
      <c r="L16" s="99">
        <v>28.2</v>
      </c>
      <c r="M16" s="88">
        <v>0</v>
      </c>
      <c r="N16" s="88">
        <v>0</v>
      </c>
      <c r="O16" s="99">
        <v>32.9</v>
      </c>
      <c r="P16" s="99">
        <v>155.4</v>
      </c>
      <c r="Q16" s="91">
        <v>550.4</v>
      </c>
      <c r="R16" s="102"/>
      <c r="S16" s="100"/>
    </row>
    <row r="17" spans="1:19" s="103" customFormat="1" ht="13.5" customHeight="1">
      <c r="A17" s="101">
        <v>2015</v>
      </c>
      <c r="B17" s="95">
        <v>0</v>
      </c>
      <c r="C17" s="95">
        <v>0.050163</v>
      </c>
      <c r="D17" s="95">
        <v>0</v>
      </c>
      <c r="E17" s="99">
        <v>77.96108899999996</v>
      </c>
      <c r="F17" s="95">
        <v>0</v>
      </c>
      <c r="G17" s="95">
        <v>0</v>
      </c>
      <c r="H17" s="95">
        <v>0</v>
      </c>
      <c r="I17" s="95">
        <v>0</v>
      </c>
      <c r="J17" s="99">
        <v>268.65781799999996</v>
      </c>
      <c r="K17" s="99">
        <v>2.4341440000000034</v>
      </c>
      <c r="L17" s="99">
        <v>37.157399</v>
      </c>
      <c r="M17" s="88">
        <v>0</v>
      </c>
      <c r="N17" s="88">
        <v>0</v>
      </c>
      <c r="O17" s="99">
        <v>26.692023999999996</v>
      </c>
      <c r="P17" s="99">
        <v>176.610383</v>
      </c>
      <c r="Q17" s="91">
        <v>589.5630199999999</v>
      </c>
      <c r="R17" s="102"/>
      <c r="S17" s="100"/>
    </row>
    <row r="18" spans="1:19" s="103" customFormat="1" ht="13.5" customHeight="1">
      <c r="A18" s="101">
        <v>2016</v>
      </c>
      <c r="B18" s="95">
        <v>0</v>
      </c>
      <c r="C18" s="95">
        <v>0.050163</v>
      </c>
      <c r="D18" s="95">
        <v>0</v>
      </c>
      <c r="E18" s="99">
        <v>52.91605800000001</v>
      </c>
      <c r="F18" s="95">
        <v>0</v>
      </c>
      <c r="G18" s="95">
        <v>0</v>
      </c>
      <c r="H18" s="95">
        <v>0</v>
      </c>
      <c r="I18" s="95">
        <v>0</v>
      </c>
      <c r="J18" s="99">
        <v>282.61811</v>
      </c>
      <c r="K18" s="99">
        <v>3.748026999999979</v>
      </c>
      <c r="L18" s="99">
        <v>46.834312</v>
      </c>
      <c r="M18" s="88">
        <v>0</v>
      </c>
      <c r="N18" s="88">
        <v>0</v>
      </c>
      <c r="O18" s="99">
        <v>23.821834000000003</v>
      </c>
      <c r="P18" s="99">
        <v>194.037793</v>
      </c>
      <c r="Q18" s="91">
        <v>604.005713</v>
      </c>
      <c r="R18" s="102"/>
      <c r="S18" s="100"/>
    </row>
    <row r="19" spans="1:19" s="103" customFormat="1" ht="13.5" customHeight="1">
      <c r="A19" s="101">
        <v>2017</v>
      </c>
      <c r="B19" s="95">
        <v>0</v>
      </c>
      <c r="C19" s="95">
        <v>0.050205</v>
      </c>
      <c r="D19" s="95">
        <v>0</v>
      </c>
      <c r="E19" s="99">
        <v>52.434923999999995</v>
      </c>
      <c r="F19" s="95">
        <v>0</v>
      </c>
      <c r="G19" s="95">
        <v>0</v>
      </c>
      <c r="H19" s="95">
        <v>0</v>
      </c>
      <c r="I19" s="95">
        <v>0</v>
      </c>
      <c r="J19" s="99">
        <v>279.600507</v>
      </c>
      <c r="K19" s="99">
        <v>4.333243999999979</v>
      </c>
      <c r="L19" s="99">
        <v>52.765674000000004</v>
      </c>
      <c r="M19" s="88">
        <v>0</v>
      </c>
      <c r="N19" s="88">
        <v>0</v>
      </c>
      <c r="O19" s="99">
        <v>25.035094</v>
      </c>
      <c r="P19" s="99">
        <v>192.78411799999998</v>
      </c>
      <c r="Q19" s="91">
        <v>607.0037659999999</v>
      </c>
      <c r="R19" s="102"/>
      <c r="S19" s="100"/>
    </row>
    <row r="20" spans="1:15" s="118" customFormat="1" ht="7.5" customHeight="1">
      <c r="A20" s="103"/>
      <c r="B20" s="103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93"/>
    </row>
    <row r="21" spans="1:19" s="28" customFormat="1" ht="12" hidden="1">
      <c r="A21" s="54"/>
      <c r="B21" s="90"/>
      <c r="C21" s="89"/>
      <c r="D21" s="89"/>
      <c r="E21" s="89"/>
      <c r="F21" s="89"/>
      <c r="G21" s="90"/>
      <c r="H21" s="90"/>
      <c r="I21" s="90"/>
      <c r="J21" s="89"/>
      <c r="K21" s="77"/>
      <c r="L21" s="77"/>
      <c r="M21" s="77"/>
      <c r="N21" s="77"/>
      <c r="O21" s="89"/>
      <c r="P21" s="89"/>
      <c r="Q21" s="89"/>
      <c r="R21" s="79"/>
      <c r="S21" s="33"/>
    </row>
    <row r="22" spans="1:19" s="28" customFormat="1" ht="13.5" customHeight="1" hidden="1">
      <c r="A22" s="54">
        <v>2006</v>
      </c>
      <c r="B22" s="90"/>
      <c r="C22" s="89"/>
      <c r="D22" s="89"/>
      <c r="E22" s="89"/>
      <c r="F22" s="89"/>
      <c r="G22" s="90"/>
      <c r="H22" s="90"/>
      <c r="I22" s="90"/>
      <c r="J22" s="89"/>
      <c r="K22" s="77"/>
      <c r="L22" s="77"/>
      <c r="M22" s="77"/>
      <c r="N22" s="77"/>
      <c r="O22" s="89"/>
      <c r="P22" s="89"/>
      <c r="Q22" s="89"/>
      <c r="R22" s="79"/>
      <c r="S22" s="33"/>
    </row>
    <row r="23" spans="1:19" s="28" customFormat="1" ht="13.5" customHeight="1" hidden="1">
      <c r="A23" s="97" t="s">
        <v>183</v>
      </c>
      <c r="B23" s="90">
        <v>0</v>
      </c>
      <c r="C23" s="90">
        <v>0</v>
      </c>
      <c r="D23" s="89">
        <v>5.3</v>
      </c>
      <c r="E23" s="89">
        <v>5</v>
      </c>
      <c r="F23" s="89">
        <v>1</v>
      </c>
      <c r="G23" s="90">
        <v>0</v>
      </c>
      <c r="H23" s="90">
        <v>0</v>
      </c>
      <c r="I23" s="90">
        <v>0</v>
      </c>
      <c r="J23" s="89">
        <v>20.8</v>
      </c>
      <c r="K23" s="77">
        <v>0</v>
      </c>
      <c r="L23" s="77">
        <v>0</v>
      </c>
      <c r="M23" s="77">
        <v>0</v>
      </c>
      <c r="N23" s="77">
        <v>0</v>
      </c>
      <c r="O23" s="89">
        <v>0</v>
      </c>
      <c r="P23" s="89">
        <v>14.7</v>
      </c>
      <c r="Q23" s="89">
        <v>46.8</v>
      </c>
      <c r="R23" s="79"/>
      <c r="S23" s="33"/>
    </row>
    <row r="24" spans="1:19" s="28" customFormat="1" ht="13.5" customHeight="1" hidden="1">
      <c r="A24" s="97" t="s">
        <v>186</v>
      </c>
      <c r="B24" s="90">
        <v>0</v>
      </c>
      <c r="C24" s="89">
        <v>0.1</v>
      </c>
      <c r="D24" s="89">
        <v>1.6</v>
      </c>
      <c r="E24" s="89">
        <v>6.7</v>
      </c>
      <c r="F24" s="90">
        <v>0</v>
      </c>
      <c r="G24" s="90">
        <v>0</v>
      </c>
      <c r="H24" s="90">
        <v>0</v>
      </c>
      <c r="I24" s="90">
        <v>0</v>
      </c>
      <c r="J24" s="89">
        <v>22.7</v>
      </c>
      <c r="K24" s="77">
        <v>0</v>
      </c>
      <c r="L24" s="77">
        <v>0</v>
      </c>
      <c r="M24" s="77">
        <v>0</v>
      </c>
      <c r="N24" s="77">
        <v>0</v>
      </c>
      <c r="O24" s="89">
        <v>0.5</v>
      </c>
      <c r="P24" s="89">
        <v>14.3</v>
      </c>
      <c r="Q24" s="89">
        <v>45.9</v>
      </c>
      <c r="R24" s="79"/>
      <c r="S24" s="33"/>
    </row>
    <row r="25" spans="1:19" s="28" customFormat="1" ht="13.5" customHeight="1" hidden="1">
      <c r="A25" s="97" t="s">
        <v>189</v>
      </c>
      <c r="B25" s="90">
        <v>0</v>
      </c>
      <c r="C25" s="89">
        <v>0.1</v>
      </c>
      <c r="D25" s="89">
        <v>2.1</v>
      </c>
      <c r="E25" s="89">
        <v>8.3</v>
      </c>
      <c r="F25" s="89">
        <v>1</v>
      </c>
      <c r="G25" s="90">
        <v>0</v>
      </c>
      <c r="H25" s="90">
        <v>0</v>
      </c>
      <c r="I25" s="90">
        <v>0</v>
      </c>
      <c r="J25" s="89">
        <v>22.9</v>
      </c>
      <c r="K25" s="77">
        <v>0</v>
      </c>
      <c r="L25" s="77">
        <v>0</v>
      </c>
      <c r="M25" s="77">
        <v>0</v>
      </c>
      <c r="N25" s="77">
        <v>0</v>
      </c>
      <c r="O25" s="89">
        <v>0.2</v>
      </c>
      <c r="P25" s="89">
        <v>14.3</v>
      </c>
      <c r="Q25" s="89">
        <v>48.9</v>
      </c>
      <c r="R25" s="79"/>
      <c r="S25" s="33"/>
    </row>
    <row r="26" spans="1:19" s="28" customFormat="1" ht="13.5" customHeight="1" hidden="1">
      <c r="A26" s="97" t="s">
        <v>192</v>
      </c>
      <c r="B26" s="90">
        <v>0</v>
      </c>
      <c r="C26" s="90">
        <v>0</v>
      </c>
      <c r="D26" s="89">
        <v>0.12</v>
      </c>
      <c r="E26" s="89">
        <v>9.23</v>
      </c>
      <c r="F26" s="90">
        <v>0</v>
      </c>
      <c r="G26" s="90">
        <v>0</v>
      </c>
      <c r="H26" s="90">
        <v>0</v>
      </c>
      <c r="I26" s="90">
        <v>0</v>
      </c>
      <c r="J26" s="89">
        <v>23.12</v>
      </c>
      <c r="K26" s="77">
        <v>0</v>
      </c>
      <c r="L26" s="77">
        <v>0</v>
      </c>
      <c r="M26" s="77">
        <v>0</v>
      </c>
      <c r="N26" s="77">
        <v>0</v>
      </c>
      <c r="O26" s="89">
        <v>0.23</v>
      </c>
      <c r="P26" s="89">
        <v>15.9</v>
      </c>
      <c r="Q26" s="89">
        <v>48.6</v>
      </c>
      <c r="R26" s="79"/>
      <c r="S26" s="33"/>
    </row>
    <row r="27" spans="1:19" s="28" customFormat="1" ht="13.5" customHeight="1" hidden="1">
      <c r="A27" s="54">
        <v>2007</v>
      </c>
      <c r="B27" s="90"/>
      <c r="C27" s="89"/>
      <c r="D27" s="89"/>
      <c r="E27" s="89"/>
      <c r="F27" s="90"/>
      <c r="G27" s="90"/>
      <c r="H27" s="90"/>
      <c r="I27" s="90"/>
      <c r="J27" s="89"/>
      <c r="K27" s="77">
        <v>0</v>
      </c>
      <c r="L27" s="77">
        <v>0</v>
      </c>
      <c r="M27" s="77">
        <v>0</v>
      </c>
      <c r="N27" s="77">
        <v>0</v>
      </c>
      <c r="O27" s="89"/>
      <c r="P27" s="89"/>
      <c r="Q27" s="89"/>
      <c r="R27" s="79"/>
      <c r="S27" s="33"/>
    </row>
    <row r="28" spans="1:19" s="28" customFormat="1" ht="13.5" customHeight="1" hidden="1">
      <c r="A28" s="97" t="s">
        <v>183</v>
      </c>
      <c r="B28" s="90">
        <v>0</v>
      </c>
      <c r="C28" s="89">
        <v>0.2</v>
      </c>
      <c r="D28" s="89">
        <v>0.1</v>
      </c>
      <c r="E28" s="89">
        <v>14.2</v>
      </c>
      <c r="F28" s="77">
        <v>0</v>
      </c>
      <c r="G28" s="77">
        <v>0</v>
      </c>
      <c r="H28" s="77">
        <v>0</v>
      </c>
      <c r="I28" s="77">
        <v>0</v>
      </c>
      <c r="J28" s="89">
        <v>22.8</v>
      </c>
      <c r="K28" s="77">
        <v>0</v>
      </c>
      <c r="L28" s="77">
        <v>0</v>
      </c>
      <c r="M28" s="77">
        <v>0</v>
      </c>
      <c r="N28" s="77">
        <v>0</v>
      </c>
      <c r="O28" s="89">
        <v>0.2</v>
      </c>
      <c r="P28" s="89">
        <v>16.4</v>
      </c>
      <c r="Q28" s="89">
        <v>53.9</v>
      </c>
      <c r="R28" s="79"/>
      <c r="S28" s="33"/>
    </row>
    <row r="29" spans="1:19" s="28" customFormat="1" ht="13.5" customHeight="1" hidden="1">
      <c r="A29" s="97" t="s">
        <v>186</v>
      </c>
      <c r="B29" s="90">
        <v>0</v>
      </c>
      <c r="C29" s="89">
        <v>0.3</v>
      </c>
      <c r="D29" s="89">
        <v>0.1</v>
      </c>
      <c r="E29" s="89">
        <v>18.2</v>
      </c>
      <c r="F29" s="77">
        <v>0</v>
      </c>
      <c r="G29" s="77">
        <v>0</v>
      </c>
      <c r="H29" s="77">
        <v>0</v>
      </c>
      <c r="I29" s="77">
        <v>0</v>
      </c>
      <c r="J29" s="89">
        <v>27.2</v>
      </c>
      <c r="K29" s="77">
        <v>0</v>
      </c>
      <c r="L29" s="77">
        <v>0</v>
      </c>
      <c r="M29" s="77">
        <v>0</v>
      </c>
      <c r="N29" s="77">
        <v>0</v>
      </c>
      <c r="O29" s="89">
        <v>0.2</v>
      </c>
      <c r="P29" s="89">
        <v>16.4</v>
      </c>
      <c r="Q29" s="89">
        <v>62.4</v>
      </c>
      <c r="R29" s="79"/>
      <c r="S29" s="33"/>
    </row>
    <row r="30" spans="1:19" s="28" customFormat="1" ht="13.5" customHeight="1" hidden="1">
      <c r="A30" s="97" t="s">
        <v>44</v>
      </c>
      <c r="B30" s="90">
        <v>0</v>
      </c>
      <c r="C30" s="89">
        <v>0.2</v>
      </c>
      <c r="D30" s="89">
        <v>0.1</v>
      </c>
      <c r="E30" s="91">
        <v>17.2</v>
      </c>
      <c r="F30" s="77">
        <v>0</v>
      </c>
      <c r="G30" s="77">
        <v>0</v>
      </c>
      <c r="H30" s="77">
        <v>0</v>
      </c>
      <c r="I30" s="77">
        <v>0</v>
      </c>
      <c r="J30" s="89">
        <v>28.4</v>
      </c>
      <c r="K30" s="77">
        <v>0</v>
      </c>
      <c r="L30" s="77">
        <v>0</v>
      </c>
      <c r="M30" s="77">
        <v>0</v>
      </c>
      <c r="N30" s="77">
        <v>0</v>
      </c>
      <c r="O30" s="89">
        <v>0.1</v>
      </c>
      <c r="P30" s="89">
        <v>16.9</v>
      </c>
      <c r="Q30" s="89">
        <v>62.9</v>
      </c>
      <c r="R30" s="79"/>
      <c r="S30" s="33"/>
    </row>
    <row r="31" spans="1:19" s="28" customFormat="1" ht="13.5" customHeight="1" hidden="1">
      <c r="A31" s="97" t="s">
        <v>51</v>
      </c>
      <c r="B31" s="104">
        <v>0</v>
      </c>
      <c r="C31" s="104">
        <v>0</v>
      </c>
      <c r="D31" s="104">
        <v>0</v>
      </c>
      <c r="E31" s="91">
        <v>13.1</v>
      </c>
      <c r="F31" s="77">
        <v>0</v>
      </c>
      <c r="G31" s="77">
        <v>0</v>
      </c>
      <c r="H31" s="77">
        <v>0</v>
      </c>
      <c r="I31" s="77">
        <v>0</v>
      </c>
      <c r="J31" s="89">
        <v>32.9</v>
      </c>
      <c r="K31" s="77">
        <v>0</v>
      </c>
      <c r="L31" s="77">
        <v>0</v>
      </c>
      <c r="M31" s="77">
        <v>0</v>
      </c>
      <c r="N31" s="77">
        <v>0</v>
      </c>
      <c r="O31" s="89">
        <v>3.6</v>
      </c>
      <c r="P31" s="89">
        <v>14.8</v>
      </c>
      <c r="Q31" s="89">
        <v>64.4</v>
      </c>
      <c r="R31" s="79"/>
      <c r="S31" s="33"/>
    </row>
    <row r="32" spans="1:19" s="28" customFormat="1" ht="12" hidden="1">
      <c r="A32" s="54">
        <v>2008</v>
      </c>
      <c r="B32" s="104"/>
      <c r="C32" s="105"/>
      <c r="D32" s="105"/>
      <c r="E32" s="100"/>
      <c r="F32" s="77"/>
      <c r="G32" s="77"/>
      <c r="H32" s="77"/>
      <c r="I32" s="77"/>
      <c r="J32" s="89"/>
      <c r="K32" s="77"/>
      <c r="L32" s="77"/>
      <c r="M32" s="77"/>
      <c r="N32" s="77"/>
      <c r="O32" s="105"/>
      <c r="P32" s="105"/>
      <c r="Q32" s="105"/>
      <c r="R32" s="79"/>
      <c r="S32" s="33"/>
    </row>
    <row r="33" spans="1:19" s="28" customFormat="1" ht="11.25" customHeight="1" hidden="1">
      <c r="A33" s="55" t="s">
        <v>183</v>
      </c>
      <c r="B33" s="104">
        <v>0</v>
      </c>
      <c r="C33" s="104">
        <v>0</v>
      </c>
      <c r="D33" s="104">
        <v>0</v>
      </c>
      <c r="E33" s="91">
        <v>13.1</v>
      </c>
      <c r="F33" s="77">
        <v>0</v>
      </c>
      <c r="G33" s="77">
        <v>0</v>
      </c>
      <c r="H33" s="77">
        <v>0</v>
      </c>
      <c r="I33" s="77">
        <v>0</v>
      </c>
      <c r="J33" s="89">
        <v>32.9</v>
      </c>
      <c r="K33" s="77">
        <v>0</v>
      </c>
      <c r="L33" s="77">
        <v>0</v>
      </c>
      <c r="M33" s="77">
        <v>0</v>
      </c>
      <c r="N33" s="77">
        <v>0</v>
      </c>
      <c r="O33" s="89">
        <v>3.6</v>
      </c>
      <c r="P33" s="89">
        <v>14.8</v>
      </c>
      <c r="Q33" s="89">
        <v>64.4</v>
      </c>
      <c r="R33" s="79"/>
      <c r="S33" s="33"/>
    </row>
    <row r="34" spans="1:19" s="28" customFormat="1" ht="12" hidden="1">
      <c r="A34" s="55" t="s">
        <v>186</v>
      </c>
      <c r="B34" s="104">
        <v>0</v>
      </c>
      <c r="C34" s="104">
        <v>0</v>
      </c>
      <c r="D34" s="104">
        <v>0</v>
      </c>
      <c r="E34" s="91">
        <v>13.2</v>
      </c>
      <c r="F34" s="77">
        <v>0</v>
      </c>
      <c r="G34" s="77">
        <v>0</v>
      </c>
      <c r="H34" s="77">
        <v>0</v>
      </c>
      <c r="I34" s="77">
        <v>0</v>
      </c>
      <c r="J34" s="89">
        <v>34.3</v>
      </c>
      <c r="K34" s="77">
        <v>0</v>
      </c>
      <c r="L34" s="77">
        <v>0</v>
      </c>
      <c r="M34" s="77">
        <v>0</v>
      </c>
      <c r="N34" s="77">
        <v>0</v>
      </c>
      <c r="O34" s="89">
        <v>1.6</v>
      </c>
      <c r="P34" s="89">
        <v>16.4</v>
      </c>
      <c r="Q34" s="89">
        <v>65.5</v>
      </c>
      <c r="R34" s="79"/>
      <c r="S34" s="33"/>
    </row>
    <row r="35" spans="1:19" s="28" customFormat="1" ht="12" hidden="1">
      <c r="A35" s="55" t="s">
        <v>189</v>
      </c>
      <c r="B35" s="104">
        <v>0</v>
      </c>
      <c r="C35" s="104">
        <v>0</v>
      </c>
      <c r="D35" s="104">
        <v>0</v>
      </c>
      <c r="E35" s="91">
        <v>13.3</v>
      </c>
      <c r="F35" s="77">
        <v>0</v>
      </c>
      <c r="G35" s="77">
        <v>0</v>
      </c>
      <c r="H35" s="77">
        <v>0</v>
      </c>
      <c r="I35" s="77">
        <v>0</v>
      </c>
      <c r="J35" s="89">
        <v>34.4</v>
      </c>
      <c r="K35" s="77">
        <v>0</v>
      </c>
      <c r="L35" s="77">
        <v>0</v>
      </c>
      <c r="M35" s="77">
        <v>0</v>
      </c>
      <c r="N35" s="77">
        <v>0</v>
      </c>
      <c r="O35" s="89">
        <v>1.5</v>
      </c>
      <c r="P35" s="89">
        <v>16.5</v>
      </c>
      <c r="Q35" s="89">
        <v>65.7</v>
      </c>
      <c r="R35" s="79"/>
      <c r="S35" s="33"/>
    </row>
    <row r="36" spans="1:19" s="28" customFormat="1" ht="12" hidden="1">
      <c r="A36" s="55" t="s">
        <v>192</v>
      </c>
      <c r="B36" s="104">
        <v>0</v>
      </c>
      <c r="C36" s="104">
        <v>0</v>
      </c>
      <c r="D36" s="104">
        <v>0</v>
      </c>
      <c r="E36" s="91">
        <v>14.9</v>
      </c>
      <c r="F36" s="77">
        <v>0</v>
      </c>
      <c r="G36" s="77">
        <v>0</v>
      </c>
      <c r="H36" s="77">
        <v>0</v>
      </c>
      <c r="I36" s="77">
        <v>0</v>
      </c>
      <c r="J36" s="89">
        <v>35.4</v>
      </c>
      <c r="K36" s="77">
        <v>0</v>
      </c>
      <c r="L36" s="77">
        <v>0</v>
      </c>
      <c r="M36" s="77">
        <v>0</v>
      </c>
      <c r="N36" s="77">
        <v>0</v>
      </c>
      <c r="O36" s="89">
        <v>1.6</v>
      </c>
      <c r="P36" s="89">
        <v>16.9</v>
      </c>
      <c r="Q36" s="89">
        <v>68.8</v>
      </c>
      <c r="R36" s="79"/>
      <c r="S36" s="33"/>
    </row>
    <row r="37" spans="1:19" s="28" customFormat="1" ht="12" hidden="1">
      <c r="A37" s="54">
        <v>2009</v>
      </c>
      <c r="B37" s="104"/>
      <c r="C37" s="104"/>
      <c r="D37" s="104"/>
      <c r="E37" s="105"/>
      <c r="F37" s="77"/>
      <c r="G37" s="77"/>
      <c r="H37" s="77"/>
      <c r="I37" s="77"/>
      <c r="J37" s="89"/>
      <c r="K37" s="77"/>
      <c r="L37" s="77"/>
      <c r="M37" s="77"/>
      <c r="N37" s="77"/>
      <c r="O37" s="89"/>
      <c r="P37" s="89"/>
      <c r="Q37" s="89"/>
      <c r="R37" s="79"/>
      <c r="S37" s="33"/>
    </row>
    <row r="38" spans="1:19" s="28" customFormat="1" ht="15" customHeight="1" hidden="1">
      <c r="A38" s="94" t="s">
        <v>183</v>
      </c>
      <c r="B38" s="106">
        <v>0</v>
      </c>
      <c r="C38" s="106">
        <v>0</v>
      </c>
      <c r="D38" s="106">
        <v>0</v>
      </c>
      <c r="E38" s="91">
        <v>32.8</v>
      </c>
      <c r="F38" s="88">
        <v>0</v>
      </c>
      <c r="G38" s="88">
        <v>0</v>
      </c>
      <c r="H38" s="88">
        <v>0</v>
      </c>
      <c r="I38" s="88">
        <v>0</v>
      </c>
      <c r="J38" s="89">
        <v>33.6</v>
      </c>
      <c r="K38" s="88">
        <v>0</v>
      </c>
      <c r="L38" s="88">
        <v>0</v>
      </c>
      <c r="M38" s="88">
        <v>0</v>
      </c>
      <c r="N38" s="88">
        <v>0</v>
      </c>
      <c r="O38" s="89">
        <v>1.7</v>
      </c>
      <c r="P38" s="89">
        <v>17.8</v>
      </c>
      <c r="Q38" s="89">
        <v>85.9</v>
      </c>
      <c r="R38" s="79"/>
      <c r="S38" s="33"/>
    </row>
    <row r="39" spans="1:19" s="28" customFormat="1" ht="9" customHeight="1" hidden="1">
      <c r="A39" s="170" t="s">
        <v>68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79"/>
      <c r="S39" s="33"/>
    </row>
    <row r="40" spans="1:19" s="28" customFormat="1" ht="14.25" customHeight="1" hidden="1">
      <c r="A40" s="94" t="s">
        <v>186</v>
      </c>
      <c r="B40" s="106">
        <v>0</v>
      </c>
      <c r="C40" s="106">
        <v>0.031121</v>
      </c>
      <c r="D40" s="106">
        <v>0</v>
      </c>
      <c r="E40" s="91">
        <v>25.790161</v>
      </c>
      <c r="F40" s="88">
        <v>0</v>
      </c>
      <c r="G40" s="88">
        <v>0</v>
      </c>
      <c r="H40" s="88">
        <v>0</v>
      </c>
      <c r="I40" s="88"/>
      <c r="J40" s="89">
        <v>46.894549999999995</v>
      </c>
      <c r="K40" s="88">
        <v>0.16646399999999772</v>
      </c>
      <c r="L40" s="88">
        <v>0</v>
      </c>
      <c r="M40" s="88">
        <v>0</v>
      </c>
      <c r="N40" s="88">
        <v>0</v>
      </c>
      <c r="O40" s="89">
        <v>1.6517330000000001</v>
      </c>
      <c r="P40" s="89">
        <v>28.386341</v>
      </c>
      <c r="Q40" s="89">
        <v>102.92037</v>
      </c>
      <c r="R40" s="79"/>
      <c r="S40" s="33"/>
    </row>
    <row r="41" spans="1:19" s="28" customFormat="1" ht="12" hidden="1">
      <c r="A41" s="94" t="s">
        <v>189</v>
      </c>
      <c r="B41" s="106">
        <v>0</v>
      </c>
      <c r="C41" s="106">
        <v>0.026754999999999998</v>
      </c>
      <c r="D41" s="106">
        <v>0</v>
      </c>
      <c r="E41" s="91">
        <v>17.386705</v>
      </c>
      <c r="F41" s="88">
        <v>0</v>
      </c>
      <c r="G41" s="88">
        <v>0</v>
      </c>
      <c r="H41" s="88">
        <v>0</v>
      </c>
      <c r="I41" s="88">
        <v>0</v>
      </c>
      <c r="J41" s="91">
        <v>56.00465500000001</v>
      </c>
      <c r="K41" s="88">
        <v>0.25219200000000086</v>
      </c>
      <c r="L41" s="77">
        <v>0</v>
      </c>
      <c r="M41" s="88">
        <v>0</v>
      </c>
      <c r="N41" s="88">
        <v>0</v>
      </c>
      <c r="O41" s="89">
        <v>1.529304</v>
      </c>
      <c r="P41" s="89">
        <v>29.788742</v>
      </c>
      <c r="Q41" s="89">
        <v>104.988353</v>
      </c>
      <c r="R41" s="79"/>
      <c r="S41" s="33"/>
    </row>
    <row r="42" spans="1:19" s="28" customFormat="1" ht="12" hidden="1">
      <c r="A42" s="55" t="s">
        <v>192</v>
      </c>
      <c r="B42" s="106">
        <v>0</v>
      </c>
      <c r="C42" s="106">
        <v>0.024135</v>
      </c>
      <c r="D42" s="106">
        <v>0</v>
      </c>
      <c r="E42" s="91">
        <v>19.534197</v>
      </c>
      <c r="F42" s="88">
        <v>0</v>
      </c>
      <c r="G42" s="88">
        <v>0</v>
      </c>
      <c r="H42" s="88">
        <v>0</v>
      </c>
      <c r="I42" s="88"/>
      <c r="J42" s="91">
        <v>60.378504</v>
      </c>
      <c r="K42" s="88">
        <v>0.23616100000000273</v>
      </c>
      <c r="L42" s="77">
        <v>0</v>
      </c>
      <c r="M42" s="88">
        <v>0</v>
      </c>
      <c r="N42" s="88">
        <v>0</v>
      </c>
      <c r="O42" s="89">
        <v>30.768785</v>
      </c>
      <c r="P42" s="89">
        <v>72.206428</v>
      </c>
      <c r="Q42" s="89">
        <v>183.14821</v>
      </c>
      <c r="R42" s="98"/>
      <c r="S42" s="33"/>
    </row>
    <row r="43" spans="1:19" s="28" customFormat="1" ht="12" hidden="1">
      <c r="A43" s="96">
        <v>2010</v>
      </c>
      <c r="B43" s="106"/>
      <c r="C43" s="106"/>
      <c r="D43" s="106">
        <v>0</v>
      </c>
      <c r="E43" s="91"/>
      <c r="F43" s="88"/>
      <c r="G43" s="88"/>
      <c r="H43" s="88"/>
      <c r="I43" s="88"/>
      <c r="J43" s="91"/>
      <c r="K43" s="88"/>
      <c r="L43" s="77"/>
      <c r="M43" s="88"/>
      <c r="N43" s="88"/>
      <c r="O43" s="107"/>
      <c r="P43" s="107"/>
      <c r="Q43" s="105"/>
      <c r="R43" s="98"/>
      <c r="S43" s="33"/>
    </row>
    <row r="44" spans="1:19" s="28" customFormat="1" ht="12" hidden="1">
      <c r="A44" s="94" t="s">
        <v>183</v>
      </c>
      <c r="B44" s="106">
        <v>0</v>
      </c>
      <c r="C44" s="106">
        <v>0.018869</v>
      </c>
      <c r="D44" s="106">
        <v>0</v>
      </c>
      <c r="E44" s="91">
        <v>14.254202</v>
      </c>
      <c r="F44" s="88">
        <v>0</v>
      </c>
      <c r="G44" s="88">
        <v>0</v>
      </c>
      <c r="H44" s="88">
        <v>0</v>
      </c>
      <c r="I44" s="88">
        <v>0</v>
      </c>
      <c r="J44" s="91">
        <v>55.382542</v>
      </c>
      <c r="K44" s="88">
        <v>0.457220999999997</v>
      </c>
      <c r="L44" s="77">
        <v>0</v>
      </c>
      <c r="M44" s="88">
        <v>0</v>
      </c>
      <c r="N44" s="88">
        <v>0</v>
      </c>
      <c r="O44" s="89">
        <v>29.696142000000002</v>
      </c>
      <c r="P44" s="89">
        <v>73.121118</v>
      </c>
      <c r="Q44" s="89">
        <v>172.930094</v>
      </c>
      <c r="R44" s="98"/>
      <c r="S44" s="33"/>
    </row>
    <row r="45" spans="1:19" s="28" customFormat="1" ht="12" hidden="1">
      <c r="A45" s="112" t="s">
        <v>186</v>
      </c>
      <c r="B45" s="106">
        <v>0</v>
      </c>
      <c r="C45" s="106">
        <v>0.018506</v>
      </c>
      <c r="D45" s="106">
        <v>0</v>
      </c>
      <c r="E45" s="91">
        <v>36.241023999999996</v>
      </c>
      <c r="F45" s="88">
        <v>0</v>
      </c>
      <c r="G45" s="88">
        <v>0</v>
      </c>
      <c r="H45" s="88">
        <v>0</v>
      </c>
      <c r="I45" s="88">
        <v>0</v>
      </c>
      <c r="J45" s="89">
        <v>60.188486000000005</v>
      </c>
      <c r="K45" s="88">
        <v>0.44589500000000015</v>
      </c>
      <c r="L45" s="77">
        <v>0</v>
      </c>
      <c r="M45" s="88">
        <v>0</v>
      </c>
      <c r="N45" s="88">
        <v>0</v>
      </c>
      <c r="O45" s="89">
        <v>29.672245</v>
      </c>
      <c r="P45" s="89">
        <v>72.97249000000001</v>
      </c>
      <c r="Q45" s="89">
        <v>199.53864600000003</v>
      </c>
      <c r="R45" s="98"/>
      <c r="S45" s="33"/>
    </row>
    <row r="46" spans="1:19" s="28" customFormat="1" ht="12" hidden="1">
      <c r="A46" s="113" t="s">
        <v>189</v>
      </c>
      <c r="B46" s="106">
        <v>0</v>
      </c>
      <c r="C46" s="106">
        <v>0.004900000000000001</v>
      </c>
      <c r="D46" s="106">
        <v>0</v>
      </c>
      <c r="E46" s="91">
        <v>23.686459999999997</v>
      </c>
      <c r="F46" s="88">
        <v>0</v>
      </c>
      <c r="G46" s="88">
        <v>0</v>
      </c>
      <c r="H46" s="88">
        <v>0</v>
      </c>
      <c r="I46" s="88">
        <v>0</v>
      </c>
      <c r="J46" s="89">
        <v>73.37095500000001</v>
      </c>
      <c r="K46" s="99">
        <v>0.5445119999999974</v>
      </c>
      <c r="L46" s="88">
        <v>0</v>
      </c>
      <c r="M46" s="88">
        <v>0</v>
      </c>
      <c r="N46" s="88">
        <v>0</v>
      </c>
      <c r="O46" s="89">
        <v>29.880279</v>
      </c>
      <c r="P46" s="89">
        <v>73.01101</v>
      </c>
      <c r="Q46" s="89">
        <v>200.498116</v>
      </c>
      <c r="R46" s="98"/>
      <c r="S46" s="33"/>
    </row>
    <row r="47" spans="1:19" s="28" customFormat="1" ht="12.75" hidden="1">
      <c r="A47" s="113" t="s">
        <v>192</v>
      </c>
      <c r="B47" s="106">
        <v>0</v>
      </c>
      <c r="C47" s="106">
        <v>0.0027</v>
      </c>
      <c r="D47" s="106">
        <v>0</v>
      </c>
      <c r="E47" s="91">
        <v>32.165372</v>
      </c>
      <c r="F47" s="88">
        <v>0</v>
      </c>
      <c r="G47" s="88">
        <v>0</v>
      </c>
      <c r="H47" s="88">
        <v>0</v>
      </c>
      <c r="I47" s="88">
        <v>0</v>
      </c>
      <c r="J47" s="91">
        <v>88.753981</v>
      </c>
      <c r="K47" s="114">
        <v>0.4173470000000066</v>
      </c>
      <c r="L47" s="88">
        <v>0</v>
      </c>
      <c r="M47" s="88">
        <v>0</v>
      </c>
      <c r="N47" s="88">
        <v>0</v>
      </c>
      <c r="O47" s="89">
        <v>30.474446999999998</v>
      </c>
      <c r="P47" s="89">
        <v>73.604699</v>
      </c>
      <c r="Q47" s="89">
        <v>225.418546</v>
      </c>
      <c r="R47" s="98"/>
      <c r="S47" s="33"/>
    </row>
    <row r="48" spans="1:19" s="28" customFormat="1" ht="12.75" hidden="1">
      <c r="A48" s="96">
        <v>2011</v>
      </c>
      <c r="B48" s="106"/>
      <c r="C48" s="106"/>
      <c r="D48" s="106"/>
      <c r="E48" s="91"/>
      <c r="F48" s="106"/>
      <c r="G48" s="106"/>
      <c r="H48" s="106"/>
      <c r="I48" s="106"/>
      <c r="J48" s="91"/>
      <c r="K48" s="114"/>
      <c r="L48" s="88"/>
      <c r="M48" s="88"/>
      <c r="N48" s="88"/>
      <c r="O48" s="89"/>
      <c r="P48" s="89"/>
      <c r="Q48" s="89"/>
      <c r="R48" s="98"/>
      <c r="S48" s="33"/>
    </row>
    <row r="49" spans="1:19" s="28" customFormat="1" ht="12.75" hidden="1">
      <c r="A49" s="94" t="s">
        <v>183</v>
      </c>
      <c r="B49" s="106">
        <v>0</v>
      </c>
      <c r="C49" s="106">
        <v>0.00584</v>
      </c>
      <c r="D49" s="106">
        <v>0</v>
      </c>
      <c r="E49" s="91">
        <v>27.047676</v>
      </c>
      <c r="F49" s="88">
        <v>0</v>
      </c>
      <c r="G49" s="88">
        <v>0</v>
      </c>
      <c r="H49" s="88">
        <v>0</v>
      </c>
      <c r="I49" s="88">
        <v>0</v>
      </c>
      <c r="J49" s="91">
        <v>98.02093900000001</v>
      </c>
      <c r="K49" s="114">
        <v>0.42002499999999543</v>
      </c>
      <c r="L49" s="88">
        <v>0</v>
      </c>
      <c r="M49" s="88">
        <v>0</v>
      </c>
      <c r="N49" s="88">
        <v>0</v>
      </c>
      <c r="O49" s="89">
        <v>30.091866999999997</v>
      </c>
      <c r="P49" s="89">
        <v>76.507704</v>
      </c>
      <c r="Q49" s="89">
        <v>232.09405100000004</v>
      </c>
      <c r="R49" s="98"/>
      <c r="S49" s="33"/>
    </row>
    <row r="50" spans="1:19" s="28" customFormat="1" ht="12" hidden="1">
      <c r="A50" s="94" t="s">
        <v>45</v>
      </c>
      <c r="B50" s="106">
        <v>0</v>
      </c>
      <c r="C50" s="106">
        <v>0.01614</v>
      </c>
      <c r="D50" s="106">
        <v>0</v>
      </c>
      <c r="E50" s="99">
        <v>31.745081</v>
      </c>
      <c r="F50" s="115">
        <v>0</v>
      </c>
      <c r="G50" s="115">
        <v>0</v>
      </c>
      <c r="H50" s="115">
        <v>0</v>
      </c>
      <c r="I50" s="115">
        <v>0</v>
      </c>
      <c r="J50" s="99">
        <v>106.76806699999999</v>
      </c>
      <c r="K50" s="109">
        <v>0.4089089999999942</v>
      </c>
      <c r="L50" s="110">
        <v>0</v>
      </c>
      <c r="M50" s="115">
        <v>0</v>
      </c>
      <c r="N50" s="115">
        <v>0</v>
      </c>
      <c r="O50" s="31">
        <v>29.419701</v>
      </c>
      <c r="P50" s="31">
        <v>79.756561</v>
      </c>
      <c r="Q50" s="89">
        <v>248.11445899999998</v>
      </c>
      <c r="R50" s="116"/>
      <c r="S50" s="33"/>
    </row>
    <row r="51" spans="1:19" s="28" customFormat="1" ht="12" hidden="1">
      <c r="A51" s="94" t="s">
        <v>189</v>
      </c>
      <c r="B51" s="106">
        <v>0</v>
      </c>
      <c r="C51" s="106">
        <v>0.007046000000013737</v>
      </c>
      <c r="D51" s="106">
        <v>0</v>
      </c>
      <c r="E51" s="99">
        <v>25.551544</v>
      </c>
      <c r="F51" s="115">
        <v>0</v>
      </c>
      <c r="G51" s="115">
        <v>0</v>
      </c>
      <c r="H51" s="115">
        <v>0</v>
      </c>
      <c r="I51" s="115">
        <v>0</v>
      </c>
      <c r="J51" s="31">
        <v>115.691125</v>
      </c>
      <c r="K51" s="109">
        <v>0.7500480000000067</v>
      </c>
      <c r="L51" s="110">
        <v>0</v>
      </c>
      <c r="M51" s="115">
        <v>0</v>
      </c>
      <c r="N51" s="115">
        <v>0</v>
      </c>
      <c r="O51" s="31">
        <v>29.131587</v>
      </c>
      <c r="P51" s="31">
        <v>81.75761800000001</v>
      </c>
      <c r="Q51" s="89">
        <v>252.88896800000003</v>
      </c>
      <c r="R51" s="116"/>
      <c r="S51" s="33"/>
    </row>
    <row r="52" spans="1:19" s="28" customFormat="1" ht="12" hidden="1">
      <c r="A52" s="94" t="s">
        <v>192</v>
      </c>
      <c r="B52" s="106">
        <v>0</v>
      </c>
      <c r="C52" s="106">
        <v>0.005055</v>
      </c>
      <c r="D52" s="106">
        <v>0</v>
      </c>
      <c r="E52" s="99">
        <v>21.31475</v>
      </c>
      <c r="F52" s="115">
        <v>0</v>
      </c>
      <c r="G52" s="115">
        <v>0</v>
      </c>
      <c r="H52" s="115">
        <v>0</v>
      </c>
      <c r="I52" s="115">
        <v>0</v>
      </c>
      <c r="J52" s="31">
        <v>121.12228300000001</v>
      </c>
      <c r="K52" s="109">
        <v>0.8267160000000047</v>
      </c>
      <c r="L52" s="110">
        <v>0</v>
      </c>
      <c r="M52" s="115">
        <v>0</v>
      </c>
      <c r="N52" s="115">
        <v>0</v>
      </c>
      <c r="O52" s="31">
        <v>31.942205</v>
      </c>
      <c r="P52" s="31">
        <v>88.172216</v>
      </c>
      <c r="Q52" s="89">
        <v>263.38322500000004</v>
      </c>
      <c r="R52" s="116"/>
      <c r="S52" s="33"/>
    </row>
    <row r="53" spans="1:19" s="28" customFormat="1" ht="12" hidden="1">
      <c r="A53" s="96">
        <v>2012</v>
      </c>
      <c r="B53" s="106"/>
      <c r="C53" s="106"/>
      <c r="D53" s="106"/>
      <c r="E53" s="99"/>
      <c r="F53" s="115"/>
      <c r="G53" s="115"/>
      <c r="H53" s="115"/>
      <c r="I53" s="115"/>
      <c r="J53" s="99"/>
      <c r="K53" s="109"/>
      <c r="L53" s="110"/>
      <c r="M53" s="115"/>
      <c r="N53" s="115"/>
      <c r="O53" s="31"/>
      <c r="P53" s="31"/>
      <c r="Q53" s="89"/>
      <c r="R53" s="116"/>
      <c r="S53" s="33"/>
    </row>
    <row r="54" spans="1:19" s="28" customFormat="1" ht="12" hidden="1">
      <c r="A54" s="94" t="s">
        <v>183</v>
      </c>
      <c r="B54" s="106">
        <v>0</v>
      </c>
      <c r="C54" s="106">
        <v>0.019649999999999997</v>
      </c>
      <c r="D54" s="106">
        <v>0</v>
      </c>
      <c r="E54" s="99">
        <v>18.932296</v>
      </c>
      <c r="F54" s="115">
        <v>0</v>
      </c>
      <c r="G54" s="115">
        <v>0</v>
      </c>
      <c r="H54" s="115">
        <v>0</v>
      </c>
      <c r="I54" s="115">
        <v>0</v>
      </c>
      <c r="J54" s="99">
        <v>119.834373</v>
      </c>
      <c r="K54" s="109">
        <v>0.8944359999999989</v>
      </c>
      <c r="L54" s="110">
        <v>0</v>
      </c>
      <c r="M54" s="115">
        <v>0</v>
      </c>
      <c r="N54" s="115">
        <v>0</v>
      </c>
      <c r="O54" s="31">
        <v>33.089389</v>
      </c>
      <c r="P54" s="31">
        <v>94.378999</v>
      </c>
      <c r="Q54" s="89">
        <v>267.149143</v>
      </c>
      <c r="R54" s="116"/>
      <c r="S54" s="33"/>
    </row>
    <row r="55" spans="1:19" s="28" customFormat="1" ht="12" hidden="1">
      <c r="A55" s="94" t="s">
        <v>186</v>
      </c>
      <c r="B55" s="106">
        <v>0</v>
      </c>
      <c r="C55" s="106">
        <v>0.019649999999999997</v>
      </c>
      <c r="D55" s="106">
        <v>0</v>
      </c>
      <c r="E55" s="99">
        <v>64.306879</v>
      </c>
      <c r="F55" s="115">
        <v>0</v>
      </c>
      <c r="G55" s="115">
        <v>0</v>
      </c>
      <c r="H55" s="115">
        <v>0</v>
      </c>
      <c r="I55" s="115">
        <v>0</v>
      </c>
      <c r="J55" s="99">
        <v>132.56305</v>
      </c>
      <c r="K55" s="109">
        <v>1.1248569999999916</v>
      </c>
      <c r="L55" s="110">
        <v>0</v>
      </c>
      <c r="M55" s="115">
        <v>0</v>
      </c>
      <c r="N55" s="115">
        <v>0</v>
      </c>
      <c r="O55" s="31">
        <v>33.41168</v>
      </c>
      <c r="P55" s="31">
        <v>97.75819</v>
      </c>
      <c r="Q55" s="89">
        <v>329.184306</v>
      </c>
      <c r="R55" s="116"/>
      <c r="S55" s="33"/>
    </row>
    <row r="56" spans="1:19" s="28" customFormat="1" ht="12" hidden="1">
      <c r="A56" s="94" t="s">
        <v>215</v>
      </c>
      <c r="B56" s="106">
        <v>0</v>
      </c>
      <c r="C56" s="106">
        <v>0.00865</v>
      </c>
      <c r="D56" s="106">
        <v>0</v>
      </c>
      <c r="E56" s="99">
        <v>54.557520000000004</v>
      </c>
      <c r="F56" s="115">
        <v>0</v>
      </c>
      <c r="G56" s="115">
        <v>0</v>
      </c>
      <c r="H56" s="115">
        <v>0</v>
      </c>
      <c r="I56" s="115">
        <v>0</v>
      </c>
      <c r="J56" s="31">
        <v>149.227448</v>
      </c>
      <c r="K56" s="109">
        <v>1.1659260000000131</v>
      </c>
      <c r="L56" s="110">
        <v>0</v>
      </c>
      <c r="M56" s="115">
        <v>0</v>
      </c>
      <c r="N56" s="115">
        <v>0</v>
      </c>
      <c r="O56" s="31">
        <v>36.061294000000004</v>
      </c>
      <c r="P56" s="31">
        <v>104.859121</v>
      </c>
      <c r="Q56" s="89">
        <v>345.87995900000004</v>
      </c>
      <c r="R56" s="116"/>
      <c r="S56" s="33"/>
    </row>
    <row r="57" spans="1:19" s="28" customFormat="1" ht="12" hidden="1">
      <c r="A57" s="94" t="s">
        <v>192</v>
      </c>
      <c r="B57" s="106">
        <v>0</v>
      </c>
      <c r="C57" s="106">
        <v>0.016649999999999998</v>
      </c>
      <c r="D57" s="106">
        <v>0</v>
      </c>
      <c r="E57" s="99">
        <v>47.444908999999996</v>
      </c>
      <c r="F57" s="115">
        <v>0</v>
      </c>
      <c r="G57" s="115">
        <v>0</v>
      </c>
      <c r="H57" s="115">
        <v>0</v>
      </c>
      <c r="I57" s="115">
        <v>0</v>
      </c>
      <c r="J57" s="31">
        <v>166.363356</v>
      </c>
      <c r="K57" s="109">
        <v>1.1780489999999872</v>
      </c>
      <c r="L57" s="110">
        <v>0</v>
      </c>
      <c r="M57" s="115">
        <v>0</v>
      </c>
      <c r="N57" s="115">
        <v>0</v>
      </c>
      <c r="O57" s="31">
        <v>34.01175</v>
      </c>
      <c r="P57" s="31">
        <v>130.048304</v>
      </c>
      <c r="Q57" s="89">
        <v>379.063018</v>
      </c>
      <c r="R57" s="116"/>
      <c r="S57" s="33"/>
    </row>
    <row r="58" spans="1:18" s="28" customFormat="1" ht="12">
      <c r="A58" s="108">
        <v>2013</v>
      </c>
      <c r="B58" s="88"/>
      <c r="C58" s="88"/>
      <c r="D58" s="88"/>
      <c r="E58" s="99"/>
      <c r="F58" s="88"/>
      <c r="G58" s="88"/>
      <c r="H58" s="88"/>
      <c r="I58" s="88"/>
      <c r="J58" s="99"/>
      <c r="K58" s="109"/>
      <c r="L58" s="110"/>
      <c r="M58" s="88"/>
      <c r="N58" s="88"/>
      <c r="O58" s="31"/>
      <c r="P58" s="31"/>
      <c r="Q58" s="89"/>
      <c r="R58" s="116"/>
    </row>
    <row r="59" spans="1:17" s="118" customFormat="1" ht="12" customHeight="1">
      <c r="A59" s="94" t="s">
        <v>183</v>
      </c>
      <c r="B59" s="106">
        <v>0</v>
      </c>
      <c r="C59" s="106">
        <v>0.03222</v>
      </c>
      <c r="D59" s="106">
        <v>0</v>
      </c>
      <c r="E59" s="99">
        <v>28.558163</v>
      </c>
      <c r="F59" s="115">
        <v>0</v>
      </c>
      <c r="G59" s="115">
        <v>0</v>
      </c>
      <c r="H59" s="115">
        <v>0</v>
      </c>
      <c r="I59" s="115">
        <v>0</v>
      </c>
      <c r="J59" s="99">
        <v>172.93342299999998</v>
      </c>
      <c r="K59" s="109">
        <v>2.205209999999994</v>
      </c>
      <c r="L59" s="110">
        <v>0</v>
      </c>
      <c r="M59" s="115">
        <v>0</v>
      </c>
      <c r="N59" s="115">
        <v>0</v>
      </c>
      <c r="O59" s="31">
        <v>35.668541000000005</v>
      </c>
      <c r="P59" s="31">
        <v>126.97304700000001</v>
      </c>
      <c r="Q59" s="89">
        <v>366.37060399999996</v>
      </c>
    </row>
    <row r="60" spans="1:17" s="118" customFormat="1" ht="12">
      <c r="A60" s="94" t="s">
        <v>186</v>
      </c>
      <c r="B60" s="106">
        <v>0</v>
      </c>
      <c r="C60" s="106">
        <v>0.01255</v>
      </c>
      <c r="D60" s="106">
        <v>0</v>
      </c>
      <c r="E60" s="99">
        <v>50.81755</v>
      </c>
      <c r="F60" s="115">
        <v>0</v>
      </c>
      <c r="G60" s="115">
        <v>0</v>
      </c>
      <c r="H60" s="115">
        <v>0</v>
      </c>
      <c r="I60" s="115">
        <v>0</v>
      </c>
      <c r="J60" s="99">
        <v>182.54410000000001</v>
      </c>
      <c r="K60" s="109">
        <v>2.1660950000000128</v>
      </c>
      <c r="L60" s="110">
        <v>0</v>
      </c>
      <c r="M60" s="115">
        <v>0</v>
      </c>
      <c r="N60" s="115">
        <v>0</v>
      </c>
      <c r="O60" s="31">
        <v>36.773725999999996</v>
      </c>
      <c r="P60" s="31">
        <v>134.56956</v>
      </c>
      <c r="Q60" s="89">
        <v>406.88358100000005</v>
      </c>
    </row>
    <row r="61" spans="1:17" s="118" customFormat="1" ht="12" customHeight="1">
      <c r="A61" s="94" t="s">
        <v>216</v>
      </c>
      <c r="B61" s="106">
        <v>0</v>
      </c>
      <c r="C61" s="106">
        <v>0.069395</v>
      </c>
      <c r="D61" s="106">
        <v>0</v>
      </c>
      <c r="E61" s="99">
        <v>68.17460299999999</v>
      </c>
      <c r="F61" s="115">
        <v>0</v>
      </c>
      <c r="G61" s="115">
        <v>0</v>
      </c>
      <c r="H61" s="115">
        <v>0</v>
      </c>
      <c r="I61" s="115">
        <v>0</v>
      </c>
      <c r="J61" s="99">
        <v>198.642176</v>
      </c>
      <c r="K61" s="109">
        <v>2.3268710000000112</v>
      </c>
      <c r="L61" s="110">
        <v>0</v>
      </c>
      <c r="M61" s="115">
        <v>0</v>
      </c>
      <c r="N61" s="115">
        <v>0</v>
      </c>
      <c r="O61" s="31">
        <v>38.544906</v>
      </c>
      <c r="P61" s="31">
        <v>151.00309099999998</v>
      </c>
      <c r="Q61" s="89">
        <v>458.7610419999999</v>
      </c>
    </row>
    <row r="62" spans="1:17" s="118" customFormat="1" ht="12" customHeight="1">
      <c r="A62" s="94" t="s">
        <v>217</v>
      </c>
      <c r="B62" s="106">
        <v>0</v>
      </c>
      <c r="C62" s="106">
        <v>0</v>
      </c>
      <c r="D62" s="106">
        <v>0</v>
      </c>
      <c r="E62" s="99">
        <v>48.7</v>
      </c>
      <c r="F62" s="115">
        <v>0</v>
      </c>
      <c r="G62" s="115">
        <v>0</v>
      </c>
      <c r="H62" s="115">
        <v>0</v>
      </c>
      <c r="I62" s="115">
        <v>0</v>
      </c>
      <c r="J62" s="99">
        <v>218.5</v>
      </c>
      <c r="K62" s="99">
        <v>0.2</v>
      </c>
      <c r="L62" s="119">
        <v>0</v>
      </c>
      <c r="M62" s="119">
        <v>0</v>
      </c>
      <c r="N62" s="119">
        <v>0</v>
      </c>
      <c r="O62" s="99">
        <v>35.5</v>
      </c>
      <c r="P62" s="99">
        <v>160.8</v>
      </c>
      <c r="Q62" s="91">
        <v>463.8</v>
      </c>
    </row>
    <row r="63" spans="1:17" s="118" customFormat="1" ht="12" customHeight="1">
      <c r="A63" s="108">
        <v>2014</v>
      </c>
      <c r="B63" s="106"/>
      <c r="C63" s="106"/>
      <c r="D63" s="106"/>
      <c r="E63" s="99"/>
      <c r="F63" s="115"/>
      <c r="G63" s="115"/>
      <c r="H63" s="115"/>
      <c r="I63" s="115"/>
      <c r="J63" s="99"/>
      <c r="K63" s="99"/>
      <c r="L63" s="119"/>
      <c r="M63" s="119"/>
      <c r="N63" s="119"/>
      <c r="O63" s="99"/>
      <c r="P63" s="99"/>
      <c r="Q63" s="91"/>
    </row>
    <row r="64" spans="1:17" s="118" customFormat="1" ht="12" customHeight="1">
      <c r="A64" s="94" t="s">
        <v>183</v>
      </c>
      <c r="B64" s="106">
        <v>0</v>
      </c>
      <c r="C64" s="106">
        <v>0</v>
      </c>
      <c r="D64" s="106">
        <v>0</v>
      </c>
      <c r="E64" s="99">
        <v>38.1</v>
      </c>
      <c r="F64" s="115">
        <v>0</v>
      </c>
      <c r="G64" s="115">
        <v>0</v>
      </c>
      <c r="H64" s="115">
        <v>0</v>
      </c>
      <c r="I64" s="115">
        <v>0</v>
      </c>
      <c r="J64" s="99">
        <v>219</v>
      </c>
      <c r="K64" s="99">
        <v>2.3</v>
      </c>
      <c r="L64" s="115">
        <v>0</v>
      </c>
      <c r="M64" s="115">
        <v>0</v>
      </c>
      <c r="N64" s="115">
        <v>0</v>
      </c>
      <c r="O64" s="99">
        <v>36.3</v>
      </c>
      <c r="P64" s="99">
        <v>168.5</v>
      </c>
      <c r="Q64" s="91">
        <v>464.3</v>
      </c>
    </row>
    <row r="65" spans="1:17" s="118" customFormat="1" ht="12" customHeight="1">
      <c r="A65" s="94" t="s">
        <v>45</v>
      </c>
      <c r="B65" s="106">
        <v>0</v>
      </c>
      <c r="C65" s="106">
        <v>0</v>
      </c>
      <c r="D65" s="106">
        <v>0</v>
      </c>
      <c r="E65" s="99">
        <v>52.9</v>
      </c>
      <c r="F65" s="115">
        <v>0</v>
      </c>
      <c r="G65" s="115">
        <v>0</v>
      </c>
      <c r="H65" s="115">
        <v>0</v>
      </c>
      <c r="I65" s="115">
        <v>0</v>
      </c>
      <c r="J65" s="99">
        <v>228</v>
      </c>
      <c r="K65" s="99">
        <v>2.5</v>
      </c>
      <c r="L65" s="115">
        <v>0</v>
      </c>
      <c r="M65" s="115">
        <v>0</v>
      </c>
      <c r="N65" s="115">
        <v>0</v>
      </c>
      <c r="O65" s="99">
        <v>32.8</v>
      </c>
      <c r="P65" s="99">
        <v>164.5</v>
      </c>
      <c r="Q65" s="91">
        <v>480.7</v>
      </c>
    </row>
    <row r="66" spans="1:17" s="118" customFormat="1" ht="12" customHeight="1">
      <c r="A66" s="94" t="s">
        <v>189</v>
      </c>
      <c r="B66" s="106">
        <v>0</v>
      </c>
      <c r="C66" s="106">
        <v>0</v>
      </c>
      <c r="D66" s="106">
        <v>0</v>
      </c>
      <c r="E66" s="99">
        <v>52.9</v>
      </c>
      <c r="F66" s="115">
        <v>0</v>
      </c>
      <c r="G66" s="115">
        <v>0</v>
      </c>
      <c r="H66" s="115">
        <v>0</v>
      </c>
      <c r="I66" s="115">
        <v>0</v>
      </c>
      <c r="J66" s="99">
        <v>228</v>
      </c>
      <c r="K66" s="99">
        <v>2.5</v>
      </c>
      <c r="L66" s="115">
        <v>0</v>
      </c>
      <c r="M66" s="115">
        <v>0</v>
      </c>
      <c r="N66" s="115">
        <v>0</v>
      </c>
      <c r="O66" s="99">
        <v>32.8</v>
      </c>
      <c r="P66" s="99">
        <v>164.5</v>
      </c>
      <c r="Q66" s="91">
        <v>480.7</v>
      </c>
    </row>
    <row r="67" spans="1:17" s="118" customFormat="1" ht="12" customHeight="1">
      <c r="A67" s="94" t="s">
        <v>192</v>
      </c>
      <c r="B67" s="106">
        <v>0</v>
      </c>
      <c r="C67" s="106">
        <v>0</v>
      </c>
      <c r="D67" s="106">
        <v>0</v>
      </c>
      <c r="E67" s="99">
        <v>76.2</v>
      </c>
      <c r="F67" s="115">
        <v>0</v>
      </c>
      <c r="G67" s="115">
        <v>0</v>
      </c>
      <c r="H67" s="115">
        <v>0</v>
      </c>
      <c r="I67" s="115">
        <v>0</v>
      </c>
      <c r="J67" s="99">
        <v>255.2</v>
      </c>
      <c r="K67" s="99">
        <v>2.4</v>
      </c>
      <c r="L67" s="99">
        <v>28.2</v>
      </c>
      <c r="M67" s="115">
        <v>0</v>
      </c>
      <c r="N67" s="115">
        <v>0</v>
      </c>
      <c r="O67" s="99">
        <v>32.9</v>
      </c>
      <c r="P67" s="99">
        <v>155.4</v>
      </c>
      <c r="Q67" s="91">
        <v>550.4</v>
      </c>
    </row>
    <row r="68" spans="1:17" s="118" customFormat="1" ht="12">
      <c r="A68" s="108">
        <v>2015</v>
      </c>
      <c r="B68" s="106"/>
      <c r="C68" s="106"/>
      <c r="D68" s="106"/>
      <c r="E68" s="99"/>
      <c r="F68" s="115"/>
      <c r="G68" s="115"/>
      <c r="H68" s="115"/>
      <c r="I68" s="115"/>
      <c r="J68" s="99"/>
      <c r="K68" s="99"/>
      <c r="L68" s="115"/>
      <c r="M68" s="115"/>
      <c r="N68" s="115"/>
      <c r="O68" s="99"/>
      <c r="P68" s="99"/>
      <c r="Q68" s="91"/>
    </row>
    <row r="69" spans="1:17" ht="12.75">
      <c r="A69" s="120" t="s">
        <v>183</v>
      </c>
      <c r="B69" s="106">
        <v>0</v>
      </c>
      <c r="C69" s="106">
        <v>0</v>
      </c>
      <c r="D69" s="106">
        <v>0</v>
      </c>
      <c r="E69" s="121">
        <v>70.5</v>
      </c>
      <c r="F69" s="88">
        <v>0</v>
      </c>
      <c r="G69" s="88">
        <v>0</v>
      </c>
      <c r="H69" s="88">
        <v>0</v>
      </c>
      <c r="I69" s="88">
        <v>0</v>
      </c>
      <c r="J69" s="121">
        <v>261.1</v>
      </c>
      <c r="K69" s="122">
        <v>2.4</v>
      </c>
      <c r="L69" s="99">
        <v>28.2</v>
      </c>
      <c r="M69" s="115">
        <v>0</v>
      </c>
      <c r="N69" s="115">
        <v>0</v>
      </c>
      <c r="O69" s="122">
        <v>31.8</v>
      </c>
      <c r="P69" s="122">
        <v>169.1</v>
      </c>
      <c r="Q69" s="123">
        <v>563.1</v>
      </c>
    </row>
    <row r="70" spans="1:17" ht="12.75">
      <c r="A70" s="120" t="s">
        <v>186</v>
      </c>
      <c r="B70" s="106" t="s">
        <v>220</v>
      </c>
      <c r="C70" s="106" t="s">
        <v>220</v>
      </c>
      <c r="D70" s="106" t="s">
        <v>220</v>
      </c>
      <c r="E70" s="121">
        <v>67.4</v>
      </c>
      <c r="F70" s="88" t="s">
        <v>220</v>
      </c>
      <c r="G70" s="88">
        <v>0</v>
      </c>
      <c r="H70" s="88">
        <v>0</v>
      </c>
      <c r="I70" s="88">
        <v>0</v>
      </c>
      <c r="J70" s="121">
        <v>264.6</v>
      </c>
      <c r="K70" s="122">
        <v>12.4</v>
      </c>
      <c r="L70" s="99">
        <v>28.2</v>
      </c>
      <c r="M70" s="115" t="s">
        <v>220</v>
      </c>
      <c r="N70" s="115" t="s">
        <v>220</v>
      </c>
      <c r="O70" s="126">
        <v>33.026615</v>
      </c>
      <c r="P70" s="122">
        <v>158.6</v>
      </c>
      <c r="Q70" s="123">
        <v>564.3</v>
      </c>
    </row>
    <row r="71" spans="1:17" ht="12.75">
      <c r="A71" s="120" t="s">
        <v>189</v>
      </c>
      <c r="B71" s="106">
        <v>0</v>
      </c>
      <c r="C71" s="106">
        <v>0.027129999999999998</v>
      </c>
      <c r="D71" s="106">
        <v>0</v>
      </c>
      <c r="E71" s="127">
        <v>67.368149</v>
      </c>
      <c r="F71" s="88">
        <v>0</v>
      </c>
      <c r="G71" s="88">
        <v>0</v>
      </c>
      <c r="H71" s="88">
        <v>0</v>
      </c>
      <c r="I71" s="88">
        <v>0</v>
      </c>
      <c r="J71" s="127">
        <v>264.63417400000003</v>
      </c>
      <c r="K71" s="126">
        <v>12.396221000000025</v>
      </c>
      <c r="L71" s="99">
        <v>28.227377</v>
      </c>
      <c r="M71" s="115">
        <v>0</v>
      </c>
      <c r="N71" s="115">
        <v>0</v>
      </c>
      <c r="O71" s="126">
        <v>33.026615</v>
      </c>
      <c r="P71" s="126">
        <v>158.63518000000005</v>
      </c>
      <c r="Q71" s="123">
        <v>564.3148460000001</v>
      </c>
    </row>
    <row r="72" spans="1:17" ht="12.75">
      <c r="A72" s="120" t="s">
        <v>192</v>
      </c>
      <c r="B72" s="106">
        <v>0</v>
      </c>
      <c r="C72" s="106">
        <v>0.050163</v>
      </c>
      <c r="D72" s="106">
        <v>0</v>
      </c>
      <c r="E72" s="127">
        <v>77.96108899999996</v>
      </c>
      <c r="F72" s="88">
        <v>0</v>
      </c>
      <c r="G72" s="88">
        <v>0</v>
      </c>
      <c r="H72" s="88">
        <v>0</v>
      </c>
      <c r="I72" s="88">
        <v>0</v>
      </c>
      <c r="J72" s="127">
        <v>268.65781799999996</v>
      </c>
      <c r="K72" s="126">
        <v>2.4341440000000034</v>
      </c>
      <c r="L72" s="99">
        <v>37.157399</v>
      </c>
      <c r="M72" s="115">
        <v>0</v>
      </c>
      <c r="N72" s="115">
        <v>0</v>
      </c>
      <c r="O72" s="126">
        <v>26.692023999999996</v>
      </c>
      <c r="P72" s="126">
        <v>176.610383</v>
      </c>
      <c r="Q72" s="123">
        <v>589.5630199999999</v>
      </c>
    </row>
    <row r="73" spans="1:17" ht="12.75">
      <c r="A73" s="108">
        <v>2016</v>
      </c>
      <c r="B73" s="106"/>
      <c r="C73" s="106"/>
      <c r="D73" s="106"/>
      <c r="E73" s="127"/>
      <c r="F73" s="88"/>
      <c r="G73" s="88"/>
      <c r="H73" s="88"/>
      <c r="I73" s="88"/>
      <c r="J73" s="127"/>
      <c r="K73" s="126"/>
      <c r="L73" s="99"/>
      <c r="M73" s="115"/>
      <c r="N73" s="115"/>
      <c r="O73" s="126"/>
      <c r="P73" s="126"/>
      <c r="Q73" s="123"/>
    </row>
    <row r="74" spans="1:17" ht="12.75">
      <c r="A74" s="120" t="s">
        <v>221</v>
      </c>
      <c r="B74" s="106">
        <v>0</v>
      </c>
      <c r="C74" s="106">
        <v>0</v>
      </c>
      <c r="D74" s="106">
        <v>0</v>
      </c>
      <c r="E74" s="127">
        <v>66.7</v>
      </c>
      <c r="F74" s="88">
        <v>0</v>
      </c>
      <c r="G74" s="88">
        <v>0</v>
      </c>
      <c r="H74" s="88">
        <v>0</v>
      </c>
      <c r="I74" s="88">
        <v>0</v>
      </c>
      <c r="J74" s="127">
        <v>272.4</v>
      </c>
      <c r="K74" s="126">
        <v>2.6</v>
      </c>
      <c r="L74" s="99">
        <v>38.2</v>
      </c>
      <c r="M74" s="88">
        <v>0</v>
      </c>
      <c r="N74" s="88">
        <v>0</v>
      </c>
      <c r="O74" s="126">
        <v>28</v>
      </c>
      <c r="P74" s="126">
        <v>180.6</v>
      </c>
      <c r="Q74" s="123">
        <v>588.6</v>
      </c>
    </row>
    <row r="75" spans="1:17" ht="12.75">
      <c r="A75" s="120" t="s">
        <v>45</v>
      </c>
      <c r="B75" s="106">
        <v>0</v>
      </c>
      <c r="C75" s="106">
        <v>0</v>
      </c>
      <c r="D75" s="106">
        <v>0</v>
      </c>
      <c r="E75" s="127">
        <v>64.2</v>
      </c>
      <c r="F75" s="88">
        <v>0</v>
      </c>
      <c r="G75" s="88">
        <v>0</v>
      </c>
      <c r="H75" s="88">
        <v>0</v>
      </c>
      <c r="I75" s="88">
        <v>0</v>
      </c>
      <c r="J75" s="127">
        <v>272.4</v>
      </c>
      <c r="K75" s="126">
        <v>2.6</v>
      </c>
      <c r="L75" s="99">
        <v>40.7</v>
      </c>
      <c r="M75" s="88">
        <v>0</v>
      </c>
      <c r="N75" s="88">
        <v>0</v>
      </c>
      <c r="O75" s="126">
        <v>30.7</v>
      </c>
      <c r="P75" s="126">
        <v>185.2</v>
      </c>
      <c r="Q75" s="123">
        <v>598</v>
      </c>
    </row>
    <row r="76" spans="1:17" ht="12.75">
      <c r="A76" s="120" t="s">
        <v>215</v>
      </c>
      <c r="B76" s="106">
        <v>0</v>
      </c>
      <c r="C76" s="106">
        <v>0.029579</v>
      </c>
      <c r="D76" s="106">
        <v>0</v>
      </c>
      <c r="E76" s="127">
        <v>59.861519</v>
      </c>
      <c r="F76" s="88">
        <v>0</v>
      </c>
      <c r="G76" s="88">
        <v>0</v>
      </c>
      <c r="H76" s="88">
        <v>0</v>
      </c>
      <c r="I76" s="88">
        <v>0</v>
      </c>
      <c r="J76" s="127">
        <v>275.528711</v>
      </c>
      <c r="K76" s="126">
        <v>3.7956270000000245</v>
      </c>
      <c r="L76" s="99">
        <v>45.334312</v>
      </c>
      <c r="M76" s="88">
        <v>0</v>
      </c>
      <c r="N76" s="88">
        <v>0</v>
      </c>
      <c r="O76" s="126">
        <v>26.747697000000002</v>
      </c>
      <c r="P76" s="126">
        <v>189.090319</v>
      </c>
      <c r="Q76" s="123">
        <v>600.3877640000001</v>
      </c>
    </row>
    <row r="77" spans="1:17" ht="12.75">
      <c r="A77" s="120" t="s">
        <v>192</v>
      </c>
      <c r="B77" s="106">
        <v>0</v>
      </c>
      <c r="C77" s="106">
        <v>0.029579</v>
      </c>
      <c r="D77" s="106">
        <v>0</v>
      </c>
      <c r="E77" s="127">
        <v>52.91605800000001</v>
      </c>
      <c r="F77" s="88">
        <v>0</v>
      </c>
      <c r="G77" s="88">
        <v>0</v>
      </c>
      <c r="H77" s="88">
        <v>0</v>
      </c>
      <c r="I77" s="88">
        <v>0</v>
      </c>
      <c r="J77" s="127">
        <v>282.61811</v>
      </c>
      <c r="K77" s="126">
        <v>3.748026999999979</v>
      </c>
      <c r="L77" s="99">
        <v>46.834312</v>
      </c>
      <c r="M77" s="88">
        <v>0</v>
      </c>
      <c r="N77" s="88">
        <v>0</v>
      </c>
      <c r="O77" s="126">
        <v>23.821834000000003</v>
      </c>
      <c r="P77" s="126">
        <v>194.037793</v>
      </c>
      <c r="Q77" s="123">
        <v>604.005713</v>
      </c>
    </row>
    <row r="78" spans="1:17" ht="12.75">
      <c r="A78" s="108">
        <v>2017</v>
      </c>
      <c r="B78" s="106"/>
      <c r="C78" s="106"/>
      <c r="D78" s="106"/>
      <c r="E78" s="127"/>
      <c r="F78" s="88"/>
      <c r="G78" s="88"/>
      <c r="H78" s="88"/>
      <c r="I78" s="88"/>
      <c r="J78" s="127"/>
      <c r="K78" s="126"/>
      <c r="L78" s="99"/>
      <c r="M78" s="88"/>
      <c r="N78" s="88"/>
      <c r="O78" s="126"/>
      <c r="P78" s="126"/>
      <c r="Q78" s="123"/>
    </row>
    <row r="79" spans="1:17" ht="12.75">
      <c r="A79" s="120" t="s">
        <v>183</v>
      </c>
      <c r="B79" s="106">
        <v>0</v>
      </c>
      <c r="C79" s="106">
        <v>0.050205</v>
      </c>
      <c r="D79" s="106">
        <v>0</v>
      </c>
      <c r="E79" s="127">
        <v>52.434923999999995</v>
      </c>
      <c r="F79" s="88">
        <v>0</v>
      </c>
      <c r="G79" s="88">
        <v>0</v>
      </c>
      <c r="H79" s="88">
        <v>0</v>
      </c>
      <c r="I79" s="88">
        <v>0</v>
      </c>
      <c r="J79" s="127">
        <v>279.600507</v>
      </c>
      <c r="K79" s="126">
        <v>4.333243999999979</v>
      </c>
      <c r="L79" s="99">
        <v>52.765674000000004</v>
      </c>
      <c r="M79" s="88">
        <v>0</v>
      </c>
      <c r="N79" s="88">
        <v>0</v>
      </c>
      <c r="O79" s="126">
        <v>25.035094</v>
      </c>
      <c r="P79" s="126">
        <v>192.78411799999998</v>
      </c>
      <c r="Q79" s="123">
        <v>607.0037659999999</v>
      </c>
    </row>
    <row r="80" spans="1:17" ht="12.75">
      <c r="A80" s="120" t="s">
        <v>45</v>
      </c>
      <c r="B80" s="106">
        <v>0</v>
      </c>
      <c r="C80" s="106">
        <v>0.050205</v>
      </c>
      <c r="D80" s="106">
        <v>0</v>
      </c>
      <c r="E80" s="127">
        <v>52.434923999999995</v>
      </c>
      <c r="F80" s="88">
        <v>0</v>
      </c>
      <c r="G80" s="88">
        <v>0</v>
      </c>
      <c r="H80" s="88">
        <v>0</v>
      </c>
      <c r="I80" s="88">
        <v>0</v>
      </c>
      <c r="J80" s="127">
        <v>279.600507</v>
      </c>
      <c r="K80" s="126">
        <v>4.333243999999979</v>
      </c>
      <c r="L80" s="99">
        <v>52.765674000000004</v>
      </c>
      <c r="M80" s="88">
        <v>0</v>
      </c>
      <c r="N80" s="88">
        <v>0</v>
      </c>
      <c r="O80" s="126">
        <v>25.035094</v>
      </c>
      <c r="P80" s="126">
        <v>192.78411799999998</v>
      </c>
      <c r="Q80" s="123">
        <v>607.0037659999999</v>
      </c>
    </row>
    <row r="81" spans="1:17" ht="12.75">
      <c r="A81" s="120" t="s">
        <v>215</v>
      </c>
      <c r="B81" s="106">
        <v>0</v>
      </c>
      <c r="C81" s="106">
        <v>0.050205</v>
      </c>
      <c r="D81" s="106">
        <v>0</v>
      </c>
      <c r="E81" s="127">
        <v>52.434923999999995</v>
      </c>
      <c r="F81" s="88">
        <v>0</v>
      </c>
      <c r="G81" s="88">
        <v>0</v>
      </c>
      <c r="H81" s="88">
        <v>0</v>
      </c>
      <c r="I81" s="88">
        <v>0</v>
      </c>
      <c r="J81" s="127">
        <v>279.600507</v>
      </c>
      <c r="K81" s="126">
        <v>4.333243999999979</v>
      </c>
      <c r="L81" s="99">
        <v>52.765674000000004</v>
      </c>
      <c r="M81" s="88">
        <v>0</v>
      </c>
      <c r="N81" s="88">
        <v>0</v>
      </c>
      <c r="O81" s="126">
        <v>25.035094</v>
      </c>
      <c r="P81" s="126">
        <v>192.78411799999998</v>
      </c>
      <c r="Q81" s="123">
        <v>607.0037659999999</v>
      </c>
    </row>
    <row r="82" spans="1:17" ht="12.75">
      <c r="A82" s="120" t="s">
        <v>192</v>
      </c>
      <c r="B82" s="106">
        <v>0</v>
      </c>
      <c r="C82" s="106">
        <v>0.050205</v>
      </c>
      <c r="D82" s="106">
        <v>0</v>
      </c>
      <c r="E82" s="127">
        <v>52.434923999999995</v>
      </c>
      <c r="F82" s="88">
        <v>0</v>
      </c>
      <c r="G82" s="88">
        <v>0</v>
      </c>
      <c r="H82" s="88">
        <v>0</v>
      </c>
      <c r="I82" s="88">
        <v>0</v>
      </c>
      <c r="J82" s="127">
        <v>279.600507</v>
      </c>
      <c r="K82" s="126">
        <v>4.333243999999979</v>
      </c>
      <c r="L82" s="99">
        <v>52.765674000000004</v>
      </c>
      <c r="M82" s="88">
        <v>0</v>
      </c>
      <c r="N82" s="88">
        <v>0</v>
      </c>
      <c r="O82" s="126">
        <v>25.035094</v>
      </c>
      <c r="P82" s="126">
        <v>192.78411799999998</v>
      </c>
      <c r="Q82" s="123">
        <v>607.0037659999999</v>
      </c>
    </row>
    <row r="83" spans="1:17" ht="12.75">
      <c r="A83" s="108">
        <v>2018</v>
      </c>
      <c r="B83" s="106"/>
      <c r="C83" s="106"/>
      <c r="D83" s="106"/>
      <c r="E83" s="127"/>
      <c r="F83" s="88"/>
      <c r="G83" s="88"/>
      <c r="H83" s="88"/>
      <c r="I83" s="88"/>
      <c r="J83" s="127"/>
      <c r="K83" s="126"/>
      <c r="L83" s="99"/>
      <c r="M83" s="88"/>
      <c r="N83" s="88"/>
      <c r="O83" s="126"/>
      <c r="P83" s="126"/>
      <c r="Q83" s="123"/>
    </row>
    <row r="84" spans="1:17" ht="12.75">
      <c r="A84" s="120" t="s">
        <v>183</v>
      </c>
      <c r="B84" s="106">
        <v>0</v>
      </c>
      <c r="C84" s="106">
        <v>0</v>
      </c>
      <c r="D84" s="106">
        <v>0</v>
      </c>
      <c r="E84" s="127">
        <v>52.434923999999995</v>
      </c>
      <c r="F84" s="88">
        <v>0</v>
      </c>
      <c r="G84" s="88">
        <v>0</v>
      </c>
      <c r="H84" s="88">
        <v>0</v>
      </c>
      <c r="I84" s="88">
        <v>0</v>
      </c>
      <c r="J84" s="127">
        <v>279.600507</v>
      </c>
      <c r="K84" s="126">
        <v>4.333243999999979</v>
      </c>
      <c r="L84" s="99">
        <v>52.765674000000004</v>
      </c>
      <c r="M84" s="88">
        <v>0</v>
      </c>
      <c r="N84" s="88">
        <v>0</v>
      </c>
      <c r="O84" s="126">
        <v>25.035094</v>
      </c>
      <c r="P84" s="126">
        <v>192.78411799999998</v>
      </c>
      <c r="Q84" s="123">
        <v>607.0037659999999</v>
      </c>
    </row>
    <row r="85" spans="1:17" ht="12.75">
      <c r="A85" s="120" t="s">
        <v>186</v>
      </c>
      <c r="B85" s="106">
        <v>0</v>
      </c>
      <c r="C85" s="204">
        <v>34.259174</v>
      </c>
      <c r="D85" s="106">
        <v>0</v>
      </c>
      <c r="E85" s="127">
        <f>+'[2]CRF-NDB'!$DH$769</f>
        <v>52.434923999999995</v>
      </c>
      <c r="F85" s="127">
        <v>1.71</v>
      </c>
      <c r="G85" s="88">
        <v>0</v>
      </c>
      <c r="H85" s="88">
        <v>0</v>
      </c>
      <c r="I85" s="88">
        <v>0</v>
      </c>
      <c r="J85" s="127">
        <v>279.600507</v>
      </c>
      <c r="K85" s="127">
        <v>4.333243999999979</v>
      </c>
      <c r="L85" s="127">
        <v>52.765674000000004</v>
      </c>
      <c r="M85" s="88">
        <v>0</v>
      </c>
      <c r="N85" s="88">
        <v>0</v>
      </c>
      <c r="O85" s="127">
        <v>25.035094</v>
      </c>
      <c r="P85" s="127">
        <v>192.78411799999998</v>
      </c>
      <c r="Q85" s="127">
        <v>642.9227349999999</v>
      </c>
    </row>
    <row r="86" spans="1:17" ht="12.75">
      <c r="A86" s="111" t="s">
        <v>224</v>
      </c>
      <c r="B86" s="106">
        <v>0</v>
      </c>
      <c r="C86" s="204">
        <v>35.491483</v>
      </c>
      <c r="D86" s="106">
        <v>0</v>
      </c>
      <c r="E86" s="127">
        <v>26.018101</v>
      </c>
      <c r="F86" s="127">
        <v>1.71</v>
      </c>
      <c r="G86" s="88">
        <v>0</v>
      </c>
      <c r="H86" s="88">
        <v>0</v>
      </c>
      <c r="I86" s="88">
        <v>0</v>
      </c>
      <c r="J86" s="127">
        <v>262.363908</v>
      </c>
      <c r="K86" s="127">
        <v>5.681187000000023</v>
      </c>
      <c r="L86" s="127">
        <v>89.254043</v>
      </c>
      <c r="M86" s="88">
        <v>0</v>
      </c>
      <c r="N86" s="88">
        <v>0</v>
      </c>
      <c r="O86" s="127">
        <v>27.030761</v>
      </c>
      <c r="P86" s="127">
        <v>186.908467</v>
      </c>
      <c r="Q86" s="127">
        <v>634.45795</v>
      </c>
    </row>
    <row r="87" spans="1:17" ht="12">
      <c r="A87" s="117" t="s">
        <v>211</v>
      </c>
      <c r="B87" s="128" t="s">
        <v>59</v>
      </c>
      <c r="C87" s="129"/>
      <c r="D87" s="130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31"/>
      <c r="P87" s="129"/>
      <c r="Q87" s="129"/>
    </row>
    <row r="88" spans="1:17" ht="12">
      <c r="A88" s="117" t="s">
        <v>212</v>
      </c>
      <c r="B88" s="103" t="s">
        <v>223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93"/>
      <c r="P88" s="118"/>
      <c r="Q88" s="118"/>
    </row>
    <row r="89" spans="1:17" ht="12">
      <c r="A89" s="117" t="s">
        <v>218</v>
      </c>
      <c r="B89" s="103" t="s">
        <v>219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93"/>
      <c r="P89" s="118"/>
      <c r="Q89" s="118"/>
    </row>
    <row r="90" ht="12">
      <c r="A90" s="103"/>
    </row>
    <row r="95" ht="12">
      <c r="G95" s="77"/>
    </row>
  </sheetData>
  <sheetProtection/>
  <mergeCells count="14">
    <mergeCell ref="A1:N1"/>
    <mergeCell ref="A2:N2"/>
    <mergeCell ref="P4:P5"/>
    <mergeCell ref="O4:O5"/>
    <mergeCell ref="N4:N5"/>
    <mergeCell ref="A39:Q39"/>
    <mergeCell ref="C4:E4"/>
    <mergeCell ref="F4:F5"/>
    <mergeCell ref="Q4:Q5"/>
    <mergeCell ref="L4:L5"/>
    <mergeCell ref="M4:M5"/>
    <mergeCell ref="G4:K4"/>
    <mergeCell ref="A4:A5"/>
    <mergeCell ref="B4:B5"/>
  </mergeCells>
  <printOptions horizontalCentered="1"/>
  <pageMargins left="0.24" right="0.26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Richard Napam</cp:lastModifiedBy>
  <cp:lastPrinted>2015-05-10T23:37:06Z</cp:lastPrinted>
  <dcterms:created xsi:type="dcterms:W3CDTF">2006-06-05T02:18:19Z</dcterms:created>
  <dcterms:modified xsi:type="dcterms:W3CDTF">2019-01-11T06:35:51Z</dcterms:modified>
  <cp:category/>
  <cp:version/>
  <cp:contentType/>
  <cp:contentStatus/>
</cp:coreProperties>
</file>