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840" windowWidth="7380" windowHeight="729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12" sheetId="9" r:id="rId9"/>
    <sheet name="S28b" sheetId="10" state="hidden" r:id="rId10"/>
  </sheets>
  <externalReferences>
    <externalReference r:id="rId13"/>
  </externalReferences>
  <definedNames>
    <definedName name="_xlnm.Print_Area" localSheetId="8">'QEB 4-12'!$A$1:$L$89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<sst xmlns="http://schemas.openxmlformats.org/spreadsheetml/2006/main" count="752" uniqueCount="220">
  <si>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</si>
  <si>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</si>
  <si>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</si>
  <si>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</si>
  <si>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</si>
  <si>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</si>
  <si>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</si>
  <si>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</si>
  <si>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</si>
  <si>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</si>
  <si>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</si>
  <si>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</si>
  <si>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</si>
  <si>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</si>
  <si>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</si>
  <si>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</si>
  <si>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</si>
  <si>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</si>
  <si>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</si>
  <si>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</si>
  <si>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</si>
  <si>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</si>
  <si>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</si>
  <si>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</si>
  <si>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</si>
  <si>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</si>
  <si>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</si>
  <si>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</si>
  <si>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</si>
  <si>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</si>
  <si>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</si>
  <si>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</si>
  <si>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</si>
  <si>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</si>
  <si>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</si>
  <si>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</si>
  <si>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</si>
  <si>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</si>
  <si>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</si>
  <si>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</si>
  <si>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</si>
  <si>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</si>
  <si>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</si>
  <si>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</si>
  <si>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</si>
  <si>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</si>
  <si>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</si>
  <si>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</si>
  <si>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</si>
  <si>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</si>
  <si>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</si>
  <si>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</si>
  <si>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</si>
  <si>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</si>
  <si>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</si>
  <si>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</si>
  <si>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</si>
  <si>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</si>
  <si>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</si>
  <si>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</si>
  <si>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</si>
  <si>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</si>
  <si>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>Break in Series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</si>
  <si>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</si>
  <si>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</si>
  <si>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</si>
  <si>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Deposits Excluded from Broad Money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</si>
  <si>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</si>
  <si>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</si>
  <si>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</si>
  <si>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</si>
  <si>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</si>
  <si>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</si>
  <si>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</si>
  <si>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</si>
  <si>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</si>
  <si>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</si>
  <si>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</si>
  <si>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</si>
  <si>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</si>
  <si>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</si>
  <si>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</si>
  <si>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</si>
  <si>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</si>
  <si>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</si>
  <si>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</si>
  <si>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</si>
  <si>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</si>
  <si>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</si>
  <si>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</si>
  <si>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</si>
  <si>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</si>
  <si>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</si>
  <si>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</si>
  <si>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</si>
  <si>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</si>
  <si>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</si>
  <si>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</si>
  <si>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</si>
  <si>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</si>
  <si>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</si>
  <si>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</si>
  <si>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</si>
  <si>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</si>
  <si>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</si>
  <si>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</si>
  <si>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</si>
  <si>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</si>
  <si>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</si>
  <si>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</si>
  <si>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</si>
  <si>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</si>
  <si>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</si>
  <si>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</si>
  <si>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</si>
  <si>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</si>
  <si>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</si>
  <si>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</si>
  <si>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</si>
  <si>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</si>
  <si>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</si>
  <si>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</si>
  <si>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</si>
  <si>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</si>
  <si>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</si>
  <si>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</si>
  <si>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</si>
  <si>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</si>
  <si>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</si>
  <si>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</si>
  <si>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</si>
  <si>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</si>
  <si>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</si>
  <si>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</si>
  <si>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</si>
  <si>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</si>
  <si>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</si>
  <si>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</si>
  <si>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</si>
  <si>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</si>
  <si>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</si>
  <si>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</si>
  <si>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</si>
  <si>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</si>
  <si>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</si>
  <si>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</si>
  <si>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</si>
  <si>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</si>
  <si>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</si>
  <si>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</si>
  <si>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</si>
  <si>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</si>
  <si>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</si>
  <si>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</si>
  <si>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</si>
  <si>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</si>
  <si>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</si>
  <si>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</si>
  <si>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</si>
  <si>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</si>
  <si>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</si>
  <si>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</si>
  <si>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</si>
  <si>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</si>
  <si>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</si>
  <si>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</si>
  <si>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</si>
  <si>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</si>
  <si>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</si>
  <si>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</si>
  <si>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</si>
  <si>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</si>
  <si>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</si>
  <si>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</si>
  <si>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</si>
  <si>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</si>
  <si>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</si>
  <si>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</si>
  <si>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</si>
  <si>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</si>
  <si>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</si>
  <si>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</si>
  <si>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</si>
  <si>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</si>
  <si>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</si>
  <si>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</si>
  <si>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</si>
  <si>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</si>
  <si>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</si>
  <si>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</si>
  <si>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</si>
  <si>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</si>
  <si>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</si>
  <si>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</si>
  <si>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</si>
  <si>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</si>
  <si>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</si>
  <si>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</si>
  <si>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</si>
  <si>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</si>
  <si>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</si>
  <si>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</si>
  <si>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</si>
  <si>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</si>
  <si>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</si>
  <si>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</si>
  <si>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Transferable</t>
  </si>
  <si>
    <t>Other</t>
  </si>
  <si>
    <t>End of Period (a)</t>
  </si>
  <si>
    <t xml:space="preserve">Sep </t>
  </si>
  <si>
    <t>Securities Excl from Broad Money</t>
  </si>
  <si>
    <t xml:space="preserve">(p) </t>
  </si>
  <si>
    <t>Preliminary</t>
  </si>
  <si>
    <t xml:space="preserve">Dec </t>
  </si>
  <si>
    <t>…</t>
  </si>
  <si>
    <t xml:space="preserve"> Dec </t>
  </si>
  <si>
    <t xml:space="preserve">Mar </t>
  </si>
  <si>
    <t>Yet to report for September and December 2015.</t>
  </si>
  <si>
    <t>TABLE 4.12: NATIONAL DEVELOPMENT BANK - LIABILITIES (b)</t>
  </si>
  <si>
    <t>Sep (p)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</si>
</sst>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5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3"/>
      <name val="Arial"/>
      <family val="2"/>
    </font>
    <font>
      <b/>
      <sz val="9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182" fontId="18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" fontId="19" fillId="29" borderId="3">
      <alignment horizontal="right" vertical="center"/>
      <protection/>
    </xf>
    <xf numFmtId="0" fontId="20" fillId="29" borderId="3">
      <alignment horizontal="right" vertical="center"/>
      <protection/>
    </xf>
    <xf numFmtId="0" fontId="17" fillId="29" borderId="4">
      <alignment/>
      <protection/>
    </xf>
    <xf numFmtId="0" fontId="19" fillId="30" borderId="3">
      <alignment horizontal="center" vertical="center"/>
      <protection/>
    </xf>
    <xf numFmtId="1" fontId="19" fillId="29" borderId="3">
      <alignment horizontal="right" vertical="center"/>
      <protection/>
    </xf>
    <xf numFmtId="0" fontId="17" fillId="29" borderId="0">
      <alignment/>
      <protection/>
    </xf>
    <xf numFmtId="0" fontId="21" fillId="29" borderId="3">
      <alignment horizontal="left" vertical="center"/>
      <protection/>
    </xf>
    <xf numFmtId="0" fontId="21" fillId="29" borderId="3">
      <alignment/>
      <protection/>
    </xf>
    <xf numFmtId="0" fontId="20" fillId="29" borderId="3">
      <alignment horizontal="right" vertical="center"/>
      <protection/>
    </xf>
    <xf numFmtId="0" fontId="22" fillId="31" borderId="3">
      <alignment horizontal="left" vertical="center"/>
      <protection/>
    </xf>
    <xf numFmtId="0" fontId="22" fillId="31" borderId="3">
      <alignment horizontal="left" vertical="center"/>
      <protection/>
    </xf>
    <xf numFmtId="0" fontId="23" fillId="29" borderId="3">
      <alignment horizontal="left" vertical="center"/>
      <protection/>
    </xf>
    <xf numFmtId="0" fontId="24" fillId="29" borderId="4">
      <alignment/>
      <protection/>
    </xf>
    <xf numFmtId="0" fontId="19" fillId="32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Protection="0">
      <alignment/>
    </xf>
    <xf numFmtId="183" fontId="1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25" fillId="0" borderId="0" applyProtection="0">
      <alignment/>
    </xf>
    <xf numFmtId="0" fontId="4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7" fillId="34" borderId="1" applyNumberFormat="0" applyAlignment="0" applyProtection="0"/>
    <xf numFmtId="0" fontId="58" fillId="0" borderId="8" applyNumberFormat="0" applyFill="0" applyAlignment="0" applyProtection="0"/>
    <xf numFmtId="0" fontId="59" fillId="35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0" fillId="27" borderId="10" applyNumberFormat="0" applyAlignment="0" applyProtection="0"/>
    <xf numFmtId="9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5" fontId="10" fillId="0" borderId="0" xfId="0" applyNumberFormat="1" applyFont="1" applyBorder="1" applyAlignment="1">
      <alignment horizontal="right" vertical="center" indent="2"/>
    </xf>
    <xf numFmtId="172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" fontId="10" fillId="0" borderId="12" xfId="0" applyNumberFormat="1" applyFont="1" applyFill="1" applyBorder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/>
    </xf>
    <xf numFmtId="172" fontId="10" fillId="29" borderId="0" xfId="0" applyNumberFormat="1" applyFont="1" applyFill="1" applyBorder="1" applyAlignment="1">
      <alignment horizontal="right" vertical="center" indent="1"/>
    </xf>
    <xf numFmtId="172" fontId="10" fillId="29" borderId="0" xfId="0" applyNumberFormat="1" applyFont="1" applyFill="1" applyAlignment="1">
      <alignment horizontal="right" vertical="center" inden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right" vertical="center" indent="2"/>
    </xf>
    <xf numFmtId="172" fontId="10" fillId="29" borderId="0" xfId="0" applyNumberFormat="1" applyFont="1" applyFill="1" applyAlignment="1">
      <alignment horizontal="right" vertical="center" indent="2"/>
    </xf>
    <xf numFmtId="0" fontId="0" fillId="29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29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15" fillId="29" borderId="0" xfId="0" applyFont="1" applyFill="1" applyAlignment="1">
      <alignment horizontal="center" vertical="center" wrapText="1"/>
    </xf>
    <xf numFmtId="172" fontId="10" fillId="0" borderId="3" xfId="0" applyNumberFormat="1" applyFont="1" applyFill="1" applyBorder="1" applyAlignment="1">
      <alignment horizontal="center" vertical="center" wrapText="1"/>
    </xf>
    <xf numFmtId="172" fontId="10" fillId="29" borderId="12" xfId="0" applyNumberFormat="1" applyFont="1" applyFill="1" applyBorder="1" applyAlignment="1">
      <alignment horizontal="center" vertical="center"/>
    </xf>
    <xf numFmtId="0" fontId="0" fillId="29" borderId="0" xfId="0" applyFont="1" applyFill="1" applyAlignment="1">
      <alignment/>
    </xf>
    <xf numFmtId="172" fontId="10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29" borderId="14" xfId="0" applyFont="1" applyFill="1" applyBorder="1" applyAlignment="1">
      <alignment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19" t="s">
        <v>160</v>
      </c>
      <c r="B1" s="119"/>
      <c r="C1" s="119"/>
      <c r="D1" s="120"/>
      <c r="E1" s="12"/>
    </row>
    <row r="2" spans="1:5" ht="12.75">
      <c r="A2" s="18"/>
      <c r="B2" s="18"/>
      <c r="C2" s="19"/>
      <c r="D2" s="23" t="s">
        <v>50</v>
      </c>
      <c r="E2" s="20"/>
    </row>
    <row r="3" spans="1:4" s="15" customFormat="1" ht="15.75" customHeight="1">
      <c r="A3" s="13">
        <v>1</v>
      </c>
      <c r="B3" s="4" t="s">
        <v>79</v>
      </c>
      <c r="C3" s="14"/>
      <c r="D3" s="4"/>
    </row>
    <row r="4" spans="1:4" ht="12.75">
      <c r="A4" s="2">
        <v>1.1</v>
      </c>
      <c r="B4" s="6" t="s">
        <v>76</v>
      </c>
      <c r="C4" s="5" t="s">
        <v>197</v>
      </c>
      <c r="D4" s="24" t="s">
        <v>63</v>
      </c>
    </row>
    <row r="5" spans="1:4" ht="25.5">
      <c r="A5" s="11">
        <v>1.2</v>
      </c>
      <c r="B5" s="6" t="s">
        <v>77</v>
      </c>
      <c r="C5" s="5" t="s">
        <v>190</v>
      </c>
      <c r="D5" s="24" t="s">
        <v>3</v>
      </c>
    </row>
    <row r="6" spans="1:4" ht="12.75">
      <c r="A6" s="2">
        <v>1.3</v>
      </c>
      <c r="B6" s="6" t="s">
        <v>103</v>
      </c>
      <c r="C6" s="5" t="s">
        <v>193</v>
      </c>
      <c r="D6" s="24" t="s">
        <v>4</v>
      </c>
    </row>
    <row r="7" spans="1:4" ht="12.75">
      <c r="A7" s="2">
        <v>1.4</v>
      </c>
      <c r="B7" s="6" t="s">
        <v>78</v>
      </c>
      <c r="C7" s="5" t="s">
        <v>189</v>
      </c>
      <c r="D7" s="24" t="s">
        <v>5</v>
      </c>
    </row>
    <row r="8" ht="12.75">
      <c r="D8" s="24"/>
    </row>
    <row r="9" spans="1:4" ht="12.75">
      <c r="A9" s="13">
        <v>2</v>
      </c>
      <c r="B9" s="4" t="s">
        <v>102</v>
      </c>
      <c r="D9" s="24"/>
    </row>
    <row r="10" spans="1:4" ht="12.75">
      <c r="A10" s="2">
        <v>2.1</v>
      </c>
      <c r="B10" s="6" t="s">
        <v>80</v>
      </c>
      <c r="C10" s="5" t="s">
        <v>81</v>
      </c>
      <c r="D10" s="24" t="s">
        <v>6</v>
      </c>
    </row>
    <row r="11" spans="1:4" ht="25.5">
      <c r="A11" s="2">
        <v>2.2</v>
      </c>
      <c r="B11" s="6" t="s">
        <v>82</v>
      </c>
      <c r="C11" s="5" t="s">
        <v>194</v>
      </c>
      <c r="D11" s="24" t="s">
        <v>7</v>
      </c>
    </row>
    <row r="12" spans="1:4" ht="25.5">
      <c r="A12" s="2">
        <v>2.3</v>
      </c>
      <c r="B12" s="6" t="s">
        <v>83</v>
      </c>
      <c r="C12" s="5" t="s">
        <v>195</v>
      </c>
      <c r="D12" s="24" t="s">
        <v>7</v>
      </c>
    </row>
    <row r="13" ht="12.75">
      <c r="D13" s="24"/>
    </row>
    <row r="14" spans="1:4" ht="12.75">
      <c r="A14" s="13">
        <v>3</v>
      </c>
      <c r="B14" s="4" t="s">
        <v>161</v>
      </c>
      <c r="D14" s="24"/>
    </row>
    <row r="15" spans="1:4" ht="12.75">
      <c r="A15" s="2">
        <v>3.1</v>
      </c>
      <c r="B15" s="6" t="s">
        <v>120</v>
      </c>
      <c r="C15" s="5" t="s">
        <v>199</v>
      </c>
      <c r="D15" s="24" t="s">
        <v>6</v>
      </c>
    </row>
    <row r="16" spans="1:4" ht="25.5">
      <c r="A16" s="2">
        <v>3.2</v>
      </c>
      <c r="B16" s="6" t="s">
        <v>84</v>
      </c>
      <c r="C16" s="5" t="s">
        <v>200</v>
      </c>
      <c r="D16" s="24" t="s">
        <v>7</v>
      </c>
    </row>
    <row r="17" spans="1:4" ht="25.5">
      <c r="A17" s="2">
        <v>3.3</v>
      </c>
      <c r="B17" s="6" t="s">
        <v>85</v>
      </c>
      <c r="C17" s="5" t="s">
        <v>201</v>
      </c>
      <c r="D17" s="24" t="s">
        <v>7</v>
      </c>
    </row>
    <row r="18" spans="1:4" ht="12.75">
      <c r="A18" s="2">
        <v>3.4</v>
      </c>
      <c r="B18" s="6" t="s">
        <v>91</v>
      </c>
      <c r="C18" s="5" t="s">
        <v>86</v>
      </c>
      <c r="D18" s="24" t="s">
        <v>114</v>
      </c>
    </row>
    <row r="19" spans="1:4" ht="12.75">
      <c r="A19" s="2">
        <v>3.5</v>
      </c>
      <c r="B19" s="6" t="s">
        <v>92</v>
      </c>
      <c r="C19" s="5" t="s">
        <v>34</v>
      </c>
      <c r="D19" s="24" t="s">
        <v>10</v>
      </c>
    </row>
    <row r="20" spans="2:4" ht="12.75">
      <c r="B20" s="6"/>
      <c r="D20" s="24"/>
    </row>
    <row r="21" spans="2:4" ht="12.75">
      <c r="B21" s="16" t="s">
        <v>93</v>
      </c>
      <c r="D21" s="24"/>
    </row>
    <row r="22" spans="1:4" ht="12.75">
      <c r="A22" s="2">
        <v>3.6</v>
      </c>
      <c r="B22" s="17" t="s">
        <v>82</v>
      </c>
      <c r="C22" s="5" t="s">
        <v>87</v>
      </c>
      <c r="D22" s="24" t="s">
        <v>10</v>
      </c>
    </row>
    <row r="23" spans="1:4" ht="12.75">
      <c r="A23" s="2">
        <v>3.7</v>
      </c>
      <c r="B23" s="17" t="s">
        <v>83</v>
      </c>
      <c r="C23" s="5" t="s">
        <v>88</v>
      </c>
      <c r="D23" s="24" t="s">
        <v>10</v>
      </c>
    </row>
    <row r="24" spans="1:4" ht="22.5" customHeight="1">
      <c r="A24" s="2">
        <v>3.8</v>
      </c>
      <c r="B24" s="17" t="s">
        <v>95</v>
      </c>
      <c r="C24" s="5" t="s">
        <v>40</v>
      </c>
      <c r="D24" s="24" t="s">
        <v>14</v>
      </c>
    </row>
    <row r="25" spans="1:4" ht="12.75">
      <c r="A25" s="2">
        <v>3.9</v>
      </c>
      <c r="B25" s="17" t="s">
        <v>94</v>
      </c>
      <c r="C25" s="5" t="s">
        <v>30</v>
      </c>
      <c r="D25" s="24" t="s">
        <v>11</v>
      </c>
    </row>
    <row r="26" spans="1:4" ht="12.75">
      <c r="A26" s="3">
        <v>4</v>
      </c>
      <c r="B26" s="17" t="s">
        <v>95</v>
      </c>
      <c r="C26" s="5" t="s">
        <v>0</v>
      </c>
      <c r="D26" s="24" t="s">
        <v>2</v>
      </c>
    </row>
    <row r="27" spans="1:4" ht="12.75">
      <c r="A27" s="3">
        <v>4.1</v>
      </c>
      <c r="B27" s="17" t="s">
        <v>96</v>
      </c>
      <c r="C27" s="5" t="s">
        <v>89</v>
      </c>
      <c r="D27" s="24" t="s">
        <v>2</v>
      </c>
    </row>
    <row r="28" spans="1:4" ht="12.75">
      <c r="A28" s="3">
        <v>4.2</v>
      </c>
      <c r="B28" s="17" t="s">
        <v>8</v>
      </c>
      <c r="C28" s="5" t="s">
        <v>42</v>
      </c>
      <c r="D28" s="24" t="s">
        <v>12</v>
      </c>
    </row>
    <row r="29" spans="1:4" ht="12.75">
      <c r="A29" s="3">
        <v>4.3</v>
      </c>
      <c r="B29" s="17" t="s">
        <v>9</v>
      </c>
      <c r="C29" s="5" t="s">
        <v>44</v>
      </c>
      <c r="D29" s="24" t="s">
        <v>13</v>
      </c>
    </row>
    <row r="30" spans="2:4" ht="12.75">
      <c r="B30" s="16" t="s">
        <v>97</v>
      </c>
      <c r="D30" s="24"/>
    </row>
    <row r="31" spans="1:4" ht="12.75">
      <c r="A31" s="2">
        <v>4.1</v>
      </c>
      <c r="B31" s="17" t="s">
        <v>82</v>
      </c>
      <c r="C31" s="5" t="s">
        <v>45</v>
      </c>
      <c r="D31" s="24" t="s">
        <v>1</v>
      </c>
    </row>
    <row r="32" spans="1:4" ht="12.75">
      <c r="A32" s="2">
        <v>4.2</v>
      </c>
      <c r="B32" s="17" t="s">
        <v>83</v>
      </c>
      <c r="C32" s="5" t="s">
        <v>46</v>
      </c>
      <c r="D32" s="24" t="s">
        <v>1</v>
      </c>
    </row>
    <row r="33" spans="1:4" ht="12.75">
      <c r="A33" s="3"/>
      <c r="B33" s="16" t="s">
        <v>98</v>
      </c>
      <c r="D33" s="24"/>
    </row>
    <row r="34" spans="1:4" ht="12.75">
      <c r="A34" s="2">
        <v>4.3</v>
      </c>
      <c r="B34" s="17" t="s">
        <v>82</v>
      </c>
      <c r="C34" s="5" t="s">
        <v>37</v>
      </c>
      <c r="D34" s="24" t="s">
        <v>1</v>
      </c>
    </row>
    <row r="35" spans="1:4" ht="12.75">
      <c r="A35" s="3">
        <v>4.4</v>
      </c>
      <c r="B35" s="17" t="s">
        <v>83</v>
      </c>
      <c r="C35" s="5" t="s">
        <v>48</v>
      </c>
      <c r="D35" s="24" t="s">
        <v>1</v>
      </c>
    </row>
    <row r="36" spans="2:4" ht="12.75">
      <c r="B36" s="16" t="s">
        <v>99</v>
      </c>
      <c r="D36" s="24"/>
    </row>
    <row r="37" spans="1:4" ht="12.75">
      <c r="A37" s="2">
        <v>4.5</v>
      </c>
      <c r="B37" s="17" t="s">
        <v>82</v>
      </c>
      <c r="C37" s="5" t="s">
        <v>47</v>
      </c>
      <c r="D37" s="24" t="s">
        <v>1</v>
      </c>
    </row>
    <row r="38" spans="1:4" ht="12.75">
      <c r="A38" s="2">
        <v>4.6</v>
      </c>
      <c r="B38" s="17" t="s">
        <v>83</v>
      </c>
      <c r="C38" s="5" t="s">
        <v>47</v>
      </c>
      <c r="D38" s="24" t="s">
        <v>1</v>
      </c>
    </row>
    <row r="39" spans="2:4" ht="12.75">
      <c r="B39" s="16" t="s">
        <v>100</v>
      </c>
      <c r="D39" s="24"/>
    </row>
    <row r="40" spans="1:4" ht="12.75">
      <c r="A40" s="2">
        <v>4.7</v>
      </c>
      <c r="B40" s="17" t="s">
        <v>82</v>
      </c>
      <c r="C40" s="5" t="s">
        <v>119</v>
      </c>
      <c r="D40" s="24" t="s">
        <v>1</v>
      </c>
    </row>
    <row r="41" spans="1:4" ht="12.75">
      <c r="A41" s="2">
        <v>4.8</v>
      </c>
      <c r="B41" s="17" t="s">
        <v>83</v>
      </c>
      <c r="C41" s="5" t="s">
        <v>119</v>
      </c>
      <c r="D41" s="24" t="s">
        <v>1</v>
      </c>
    </row>
    <row r="42" ht="12.75">
      <c r="D42" s="24"/>
    </row>
    <row r="43" spans="1:4" ht="12.75">
      <c r="A43" s="13">
        <v>5</v>
      </c>
      <c r="B43" s="4" t="s">
        <v>117</v>
      </c>
      <c r="D43" s="24"/>
    </row>
    <row r="44" spans="2:4" ht="12.75">
      <c r="B44" s="16" t="s">
        <v>101</v>
      </c>
      <c r="D44" s="24"/>
    </row>
    <row r="45" spans="1:4" ht="12.75">
      <c r="A45" s="3">
        <v>5</v>
      </c>
      <c r="B45" s="17" t="s">
        <v>82</v>
      </c>
      <c r="C45" s="5" t="s">
        <v>52</v>
      </c>
      <c r="D45" s="24" t="s">
        <v>1</v>
      </c>
    </row>
    <row r="46" spans="1:4" ht="12.75">
      <c r="A46" s="2">
        <v>5.1</v>
      </c>
      <c r="B46" s="17" t="s">
        <v>83</v>
      </c>
      <c r="C46" s="5" t="s">
        <v>52</v>
      </c>
      <c r="D46" s="24" t="s">
        <v>1</v>
      </c>
    </row>
    <row r="47" spans="2:4" ht="12.75">
      <c r="B47" s="7"/>
      <c r="D47" s="24"/>
    </row>
    <row r="48" spans="1:4" ht="12.75">
      <c r="A48" s="13">
        <v>6</v>
      </c>
      <c r="B48" s="4" t="s">
        <v>118</v>
      </c>
      <c r="D48" s="24"/>
    </row>
    <row r="49" spans="1:4" ht="12.75">
      <c r="A49" s="3">
        <v>6.1</v>
      </c>
      <c r="B49" s="6" t="s">
        <v>57</v>
      </c>
      <c r="C49" s="5" t="s">
        <v>137</v>
      </c>
      <c r="D49" s="24" t="s">
        <v>2</v>
      </c>
    </row>
    <row r="50" spans="1:4" ht="12.75">
      <c r="A50" s="2">
        <v>6.2</v>
      </c>
      <c r="B50" s="6" t="s">
        <v>31</v>
      </c>
      <c r="C50" s="5" t="s">
        <v>137</v>
      </c>
      <c r="D50" s="24" t="s">
        <v>2</v>
      </c>
    </row>
    <row r="51" ht="12.75">
      <c r="D51" s="24"/>
    </row>
    <row r="52" spans="1:4" ht="12.75">
      <c r="A52" s="13">
        <v>7</v>
      </c>
      <c r="B52" s="4" t="s">
        <v>127</v>
      </c>
      <c r="D52" s="24"/>
    </row>
    <row r="53" spans="1:4" ht="12.75">
      <c r="A53" s="2">
        <v>7.1</v>
      </c>
      <c r="B53" s="6" t="s">
        <v>128</v>
      </c>
      <c r="C53" s="5" t="s">
        <v>138</v>
      </c>
      <c r="D53" s="24" t="s">
        <v>2</v>
      </c>
    </row>
    <row r="54" spans="1:4" ht="25.5">
      <c r="A54" s="2">
        <v>7.2</v>
      </c>
      <c r="B54" s="6" t="s">
        <v>121</v>
      </c>
      <c r="C54" s="5" t="s">
        <v>139</v>
      </c>
      <c r="D54" s="24" t="s">
        <v>104</v>
      </c>
    </row>
    <row r="55" spans="1:4" ht="12.75">
      <c r="A55" s="2">
        <v>7.3</v>
      </c>
      <c r="B55" s="6" t="s">
        <v>129</v>
      </c>
      <c r="C55" s="5" t="s">
        <v>140</v>
      </c>
      <c r="D55" s="24" t="s">
        <v>41</v>
      </c>
    </row>
    <row r="56" spans="1:4" ht="12.75">
      <c r="A56" s="2">
        <v>7.4</v>
      </c>
      <c r="B56" s="6" t="s">
        <v>130</v>
      </c>
      <c r="C56" s="5" t="s">
        <v>141</v>
      </c>
      <c r="D56" s="24" t="s">
        <v>2</v>
      </c>
    </row>
    <row r="57" ht="12.75">
      <c r="D57" s="24"/>
    </row>
    <row r="58" spans="1:4" ht="12.75">
      <c r="A58" s="13">
        <v>8</v>
      </c>
      <c r="B58" s="4" t="s">
        <v>131</v>
      </c>
      <c r="D58" s="24"/>
    </row>
    <row r="59" spans="1:4" ht="25.5">
      <c r="A59" s="2">
        <v>8.1</v>
      </c>
      <c r="B59" s="6" t="s">
        <v>132</v>
      </c>
      <c r="C59" s="5" t="s">
        <v>38</v>
      </c>
      <c r="D59" s="24" t="s">
        <v>122</v>
      </c>
    </row>
    <row r="60" spans="1:4" ht="12.75">
      <c r="A60" s="2">
        <v>8.2</v>
      </c>
      <c r="B60" s="6" t="s">
        <v>133</v>
      </c>
      <c r="C60" s="5" t="s">
        <v>142</v>
      </c>
      <c r="D60" s="24" t="s">
        <v>2</v>
      </c>
    </row>
    <row r="61" spans="1:4" ht="12.75">
      <c r="A61" s="2">
        <v>8.3</v>
      </c>
      <c r="B61" s="6" t="s">
        <v>134</v>
      </c>
      <c r="C61" s="5" t="s">
        <v>142</v>
      </c>
      <c r="D61" s="24" t="s">
        <v>2</v>
      </c>
    </row>
    <row r="62" spans="1:4" ht="12.75">
      <c r="A62" s="2">
        <v>8.4</v>
      </c>
      <c r="B62" s="6" t="s">
        <v>135</v>
      </c>
      <c r="C62" s="5" t="s">
        <v>162</v>
      </c>
      <c r="D62" s="24" t="s">
        <v>2</v>
      </c>
    </row>
    <row r="63" spans="1:4" ht="12.75">
      <c r="A63" s="2">
        <v>8.5</v>
      </c>
      <c r="B63" s="6" t="s">
        <v>136</v>
      </c>
      <c r="C63" s="5" t="s">
        <v>162</v>
      </c>
      <c r="D63" s="24" t="s">
        <v>2</v>
      </c>
    </row>
    <row r="64" ht="12.75">
      <c r="D64" s="24"/>
    </row>
    <row r="65" spans="1:4" ht="12.75">
      <c r="A65" s="10">
        <v>9.2</v>
      </c>
      <c r="B65" s="10" t="s">
        <v>49</v>
      </c>
      <c r="C65" s="5" t="s">
        <v>163</v>
      </c>
      <c r="D65" s="24" t="s">
        <v>170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34" t="s">
        <v>111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">
      <c r="A2" s="125" t="s">
        <v>198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76" t="s">
        <v>16</v>
      </c>
      <c r="B4" s="179" t="s">
        <v>57</v>
      </c>
      <c r="C4" s="180"/>
      <c r="D4" s="180"/>
      <c r="E4" s="181"/>
      <c r="F4" s="170" t="s">
        <v>154</v>
      </c>
      <c r="G4" s="170" t="s">
        <v>20</v>
      </c>
      <c r="H4" s="71" t="s">
        <v>174</v>
      </c>
      <c r="I4" s="179" t="s">
        <v>17</v>
      </c>
      <c r="J4" s="185"/>
      <c r="K4" s="186"/>
      <c r="L4" s="176" t="s">
        <v>15</v>
      </c>
    </row>
    <row r="5" spans="1:12" ht="12.75" customHeight="1">
      <c r="A5" s="177"/>
      <c r="B5" s="170" t="s">
        <v>22</v>
      </c>
      <c r="C5" s="170" t="s">
        <v>39</v>
      </c>
      <c r="D5" s="178" t="s">
        <v>24</v>
      </c>
      <c r="E5" s="178" t="s">
        <v>169</v>
      </c>
      <c r="F5" s="184"/>
      <c r="G5" s="172"/>
      <c r="H5" s="178" t="s">
        <v>22</v>
      </c>
      <c r="I5" s="170" t="s">
        <v>144</v>
      </c>
      <c r="J5" s="170" t="s">
        <v>145</v>
      </c>
      <c r="K5" s="170" t="s">
        <v>28</v>
      </c>
      <c r="L5" s="177"/>
    </row>
    <row r="6" spans="1:12" ht="26.25" customHeight="1">
      <c r="A6" s="177"/>
      <c r="B6" s="174"/>
      <c r="C6" s="174"/>
      <c r="D6" s="178"/>
      <c r="E6" s="178"/>
      <c r="F6" s="171"/>
      <c r="G6" s="173"/>
      <c r="H6" s="178"/>
      <c r="I6" s="171"/>
      <c r="J6" s="171"/>
      <c r="K6" s="171"/>
      <c r="L6" s="177"/>
    </row>
    <row r="7" spans="1:12" ht="19.5" customHeight="1">
      <c r="A7" s="59">
        <v>2005</v>
      </c>
      <c r="B7" s="72">
        <f>+B16</f>
        <v>0</v>
      </c>
      <c r="C7" s="72">
        <f aca="true" t="shared" si="0" ref="C7:K7">+C16</f>
        <v>0</v>
      </c>
      <c r="D7" s="72">
        <f t="shared" si="0"/>
        <v>0</v>
      </c>
      <c r="E7" s="73">
        <f t="shared" si="0"/>
        <v>8.295</v>
      </c>
      <c r="F7" s="73">
        <f>+B7+C7+D7+E7</f>
        <v>8.295</v>
      </c>
      <c r="G7" s="73">
        <f t="shared" si="0"/>
        <v>0.317</v>
      </c>
      <c r="H7" s="72">
        <f t="shared" si="0"/>
        <v>0</v>
      </c>
      <c r="I7" s="73">
        <f t="shared" si="0"/>
        <v>10</v>
      </c>
      <c r="J7" s="73">
        <f t="shared" si="0"/>
        <v>-0.233</v>
      </c>
      <c r="K7" s="73">
        <f t="shared" si="0"/>
        <v>-2.368</v>
      </c>
      <c r="L7" s="38">
        <f>+F7+G7+H7+I7+J7+K7</f>
        <v>16.011000000000003</v>
      </c>
    </row>
    <row r="8" spans="1:12" ht="15.75" customHeight="1">
      <c r="A8" s="69">
        <v>2005</v>
      </c>
      <c r="B8" s="72"/>
      <c r="C8" s="72"/>
      <c r="D8" s="72"/>
      <c r="E8" s="59"/>
      <c r="F8" s="59"/>
      <c r="G8" s="59"/>
      <c r="H8" s="59"/>
      <c r="I8" s="59"/>
      <c r="J8" s="59"/>
      <c r="K8" s="59"/>
      <c r="L8" s="59"/>
    </row>
    <row r="9" spans="1:12" ht="12">
      <c r="A9" s="55" t="s">
        <v>179</v>
      </c>
      <c r="B9" s="72">
        <f>+'[1]CS-Micro'!$AR$703</f>
        <v>0</v>
      </c>
      <c r="C9" s="72">
        <f>+'[1]CS-Micro'!$AR$704</f>
        <v>0</v>
      </c>
      <c r="D9" s="72">
        <f>+'[1]CS-Micro'!$AR$705</f>
        <v>0</v>
      </c>
      <c r="E9" s="73">
        <f>+'[1]CS-Micro'!$AR$706</f>
        <v>0.811</v>
      </c>
      <c r="F9" s="73">
        <f aca="true" t="shared" si="1" ref="F9:F16">+B9+C9+D9+E9</f>
        <v>0.811</v>
      </c>
      <c r="G9" s="73">
        <f>+'[1]CS-Micro'!$AR$478</f>
        <v>0.449</v>
      </c>
      <c r="H9" s="72">
        <f>+'[1]CS-Micro'!$AR$383</f>
        <v>0</v>
      </c>
      <c r="I9" s="73">
        <f>+'[1]CS-Micro'!$AR$543</f>
        <v>6</v>
      </c>
      <c r="J9" s="38">
        <f>+'[1]CS-Micro'!$AR$547</f>
        <v>-0.233</v>
      </c>
      <c r="K9" s="73">
        <f>+'[1]CS-Micro'!$AR$550</f>
        <v>-1.135</v>
      </c>
      <c r="L9" s="38">
        <f>+F9+G9+H9+I9+J9+K9</f>
        <v>5.892</v>
      </c>
    </row>
    <row r="10" spans="1:12" ht="12">
      <c r="A10" s="55" t="s">
        <v>180</v>
      </c>
      <c r="B10" s="72">
        <f>+'[1]CS-Micro'!$AS$703</f>
        <v>0</v>
      </c>
      <c r="C10" s="72">
        <f>+'[1]CS-Micro'!$AS$704</f>
        <v>0</v>
      </c>
      <c r="D10" s="72">
        <f>+'[1]CS-Micro'!$AS$705</f>
        <v>0</v>
      </c>
      <c r="E10" s="73">
        <f>+'[1]CS-Micro'!$AS$706</f>
        <v>3.914</v>
      </c>
      <c r="F10" s="73">
        <f t="shared" si="1"/>
        <v>3.914</v>
      </c>
      <c r="G10" s="73">
        <f>+'[1]CS-Micro'!$AS$478</f>
        <v>0.239</v>
      </c>
      <c r="H10" s="72">
        <f>+'[1]CS-Micro'!$AS$383</f>
        <v>0</v>
      </c>
      <c r="I10" s="73">
        <f>+'[1]CS-Micro'!$AS$543</f>
        <v>6</v>
      </c>
      <c r="J10" s="38">
        <f>+'[1]CS-Micro'!$AS$547</f>
        <v>-0.233</v>
      </c>
      <c r="K10" s="73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5" t="s">
        <v>181</v>
      </c>
      <c r="B11" s="72">
        <f>+'[1]CS-Micro'!$AT$703</f>
        <v>0</v>
      </c>
      <c r="C11" s="72">
        <f>+'[1]CS-Micro'!$AT$704</f>
        <v>0</v>
      </c>
      <c r="D11" s="72">
        <f>+'[1]CS-Micro'!$AT$705</f>
        <v>0</v>
      </c>
      <c r="E11" s="73">
        <f>+'[1]CS-Micro'!$AT$706</f>
        <v>3.914</v>
      </c>
      <c r="F11" s="73">
        <f t="shared" si="1"/>
        <v>3.914</v>
      </c>
      <c r="G11" s="73">
        <f>+'[1]CS-Micro'!$AT$478</f>
        <v>0.239</v>
      </c>
      <c r="H11" s="72">
        <f>+'[1]CS-Micro'!$AT$383</f>
        <v>0</v>
      </c>
      <c r="I11" s="73">
        <f>+'[1]CS-Micro'!$AT$543</f>
        <v>6</v>
      </c>
      <c r="J11" s="38">
        <f>+'[1]CS-Micro'!$AT$547</f>
        <v>-0.233</v>
      </c>
      <c r="K11" s="73">
        <f>+'[1]CS-Micro'!$AT$550</f>
        <v>-1.196</v>
      </c>
      <c r="L11" s="38">
        <f t="shared" si="2"/>
        <v>8.724</v>
      </c>
    </row>
    <row r="12" spans="1:12" ht="12">
      <c r="A12" s="55" t="s">
        <v>182</v>
      </c>
      <c r="B12" s="72">
        <f>+'[1]CS-Micro'!$AU$703</f>
        <v>0</v>
      </c>
      <c r="C12" s="72">
        <f>+'[1]CS-Micro'!$AU$704</f>
        <v>0</v>
      </c>
      <c r="D12" s="72">
        <f>+'[1]CS-Micro'!$AU$705</f>
        <v>0</v>
      </c>
      <c r="E12" s="73">
        <f>+'[1]CS-Micro'!$AU$706</f>
        <v>4.533</v>
      </c>
      <c r="F12" s="73">
        <f t="shared" si="1"/>
        <v>4.533</v>
      </c>
      <c r="G12" s="73">
        <f>+'[1]CS-Micro'!$AU$478</f>
        <v>0.049</v>
      </c>
      <c r="H12" s="72">
        <f>+'[1]CS-Micro'!$AU$383</f>
        <v>0</v>
      </c>
      <c r="I12" s="73">
        <f>+'[1]CS-Micro'!$AU$543</f>
        <v>6</v>
      </c>
      <c r="J12" s="38">
        <f>+'[1]CS-Micro'!$AU$547</f>
        <v>-0.233</v>
      </c>
      <c r="K12" s="73">
        <f>+'[1]CS-Micro'!$AU$550</f>
        <v>-1.239</v>
      </c>
      <c r="L12" s="38">
        <f t="shared" si="2"/>
        <v>9.11</v>
      </c>
    </row>
    <row r="13" spans="1:12" ht="12">
      <c r="A13" s="55" t="s">
        <v>183</v>
      </c>
      <c r="B13" s="72">
        <f>+'[1]CS-Micro'!$AV$703</f>
        <v>0</v>
      </c>
      <c r="C13" s="72">
        <f>+'[1]CS-Micro'!$AV$704</f>
        <v>0</v>
      </c>
      <c r="D13" s="72">
        <f>+'[1]CS-Micro'!$AV$705</f>
        <v>0</v>
      </c>
      <c r="E13" s="73">
        <f>+'[1]CS-Micro'!$AV$706</f>
        <v>4.784</v>
      </c>
      <c r="F13" s="73">
        <f t="shared" si="1"/>
        <v>4.784</v>
      </c>
      <c r="G13" s="73">
        <f>+'[1]CS-Micro'!$AV$478</f>
        <v>0.275</v>
      </c>
      <c r="H13" s="72">
        <f>+'[1]CS-Micro'!$AV$383</f>
        <v>0</v>
      </c>
      <c r="I13" s="73">
        <f>+'[1]CS-Micro'!$AV$543</f>
        <v>10</v>
      </c>
      <c r="J13" s="38">
        <f>+'[1]CS-Micro'!$AV$547</f>
        <v>-0.233</v>
      </c>
      <c r="K13" s="73">
        <f>+'[1]CS-Micro'!$AV$550</f>
        <v>-1.548</v>
      </c>
      <c r="L13" s="38">
        <f t="shared" si="2"/>
        <v>13.278</v>
      </c>
    </row>
    <row r="14" spans="1:12" ht="12">
      <c r="A14" s="55" t="s">
        <v>184</v>
      </c>
      <c r="B14" s="72">
        <f>+'[1]CS-Micro'!$AW$703</f>
        <v>0</v>
      </c>
      <c r="C14" s="72">
        <f>+'[1]CS-Micro'!$AW$704</f>
        <v>0</v>
      </c>
      <c r="D14" s="72">
        <f>+'[1]CS-Micro'!$AW$705</f>
        <v>0</v>
      </c>
      <c r="E14" s="73">
        <f>+'[1]CS-Micro'!$AW$706</f>
        <v>5.124</v>
      </c>
      <c r="F14" s="73">
        <f t="shared" si="1"/>
        <v>5.124</v>
      </c>
      <c r="G14" s="73">
        <f>+'[1]CS-Micro'!$AW$478</f>
        <v>0.489</v>
      </c>
      <c r="H14" s="72">
        <f>+'[1]CS-Micro'!$AW$383</f>
        <v>0</v>
      </c>
      <c r="I14" s="73">
        <f>+'[1]CS-Micro'!$AW$543</f>
        <v>10</v>
      </c>
      <c r="J14" s="38">
        <f>+'[1]CS-Micro'!$AW$547</f>
        <v>-0.233</v>
      </c>
      <c r="K14" s="73">
        <f>+'[1]CS-Micro'!$AW$550</f>
        <v>-1.905</v>
      </c>
      <c r="L14" s="38">
        <f t="shared" si="2"/>
        <v>13.475</v>
      </c>
    </row>
    <row r="15" spans="1:12" ht="12">
      <c r="A15" s="55" t="s">
        <v>185</v>
      </c>
      <c r="B15" s="72">
        <f>+'[1]CS-Micro'!$AX$703</f>
        <v>0</v>
      </c>
      <c r="C15" s="72">
        <f>+'[1]CS-Micro'!$AX$704</f>
        <v>0</v>
      </c>
      <c r="D15" s="72">
        <f>+'[1]CS-Micro'!$AX$705</f>
        <v>0</v>
      </c>
      <c r="E15" s="73">
        <f>+'[1]CS-Micro'!$AX$706</f>
        <v>5.747</v>
      </c>
      <c r="F15" s="73">
        <f t="shared" si="1"/>
        <v>5.747</v>
      </c>
      <c r="G15" s="73">
        <f>+'[1]CS-Micro'!$AX$478</f>
        <v>0.333</v>
      </c>
      <c r="H15" s="72">
        <f>+'[1]CS-Micro'!$AX$383</f>
        <v>0</v>
      </c>
      <c r="I15" s="73">
        <f>+'[1]CS-Micro'!$AX$543</f>
        <v>10</v>
      </c>
      <c r="J15" s="38">
        <f>+'[1]CS-Micro'!$AX$547</f>
        <v>-0.233</v>
      </c>
      <c r="K15" s="73">
        <f>+'[1]CS-Micro'!$AX$550</f>
        <v>-2.142</v>
      </c>
      <c r="L15" s="38">
        <f t="shared" si="2"/>
        <v>13.704999999999998</v>
      </c>
    </row>
    <row r="16" spans="1:12" ht="12">
      <c r="A16" s="55" t="s">
        <v>186</v>
      </c>
      <c r="B16" s="72">
        <f>+'[1]CS-Micro'!$AY$703</f>
        <v>0</v>
      </c>
      <c r="C16" s="72">
        <f>+'[1]CS-Micro'!$AY$704</f>
        <v>0</v>
      </c>
      <c r="D16" s="72">
        <f>+'[1]CS-Micro'!$AY$705</f>
        <v>0</v>
      </c>
      <c r="E16" s="73">
        <f>+'[1]CS-Micro'!$AY$706</f>
        <v>8.295</v>
      </c>
      <c r="F16" s="73">
        <f t="shared" si="1"/>
        <v>8.295</v>
      </c>
      <c r="G16" s="73">
        <f>+'[1]CS-Micro'!$AY$478</f>
        <v>0.317</v>
      </c>
      <c r="H16" s="72">
        <f>+'[1]CS-Micro'!$AY$383</f>
        <v>0</v>
      </c>
      <c r="I16" s="73">
        <f>+'[1]CS-Micro'!$AY$543</f>
        <v>10</v>
      </c>
      <c r="J16" s="38">
        <f>+'[1]CS-Micro'!$AY$547</f>
        <v>-0.233</v>
      </c>
      <c r="K16" s="73">
        <f>+'[1]CS-Micro'!$AY$550</f>
        <v>-2.368</v>
      </c>
      <c r="L16" s="38">
        <f t="shared" si="2"/>
        <v>16.011000000000003</v>
      </c>
    </row>
    <row r="17" spans="1:12" ht="12">
      <c r="A17" s="69">
        <v>2006</v>
      </c>
      <c r="B17" s="72"/>
      <c r="C17" s="72"/>
      <c r="D17" s="72"/>
      <c r="E17" s="48"/>
      <c r="F17" s="48"/>
      <c r="G17" s="48"/>
      <c r="H17" s="72"/>
      <c r="I17" s="48"/>
      <c r="J17" s="44"/>
      <c r="K17" s="48"/>
      <c r="L17" s="38"/>
    </row>
    <row r="18" spans="1:12" ht="12">
      <c r="A18" s="55" t="s">
        <v>175</v>
      </c>
      <c r="B18" s="72">
        <f>+'[1]CS-Micro'!$AZ$703</f>
        <v>0</v>
      </c>
      <c r="C18" s="72">
        <f>+'[1]CS-Micro'!$AZ$704</f>
        <v>0</v>
      </c>
      <c r="D18" s="72">
        <f>+'[1]CS-Micro'!$AZ$705</f>
        <v>0</v>
      </c>
      <c r="E18" s="73">
        <f>+'[1]CS-Micro'!$AZ$706</f>
        <v>8.025</v>
      </c>
      <c r="F18" s="73">
        <f aca="true" t="shared" si="3" ref="F18:F23">+B18+C18+D18+E18</f>
        <v>8.025</v>
      </c>
      <c r="G18" s="73">
        <f>+'[1]CS-Micro'!$AZ$478</f>
        <v>0.416</v>
      </c>
      <c r="H18" s="72">
        <f>+'[1]CS-Micro'!$AZ$383</f>
        <v>0</v>
      </c>
      <c r="I18" s="73">
        <f>+'[1]CS-Micro'!$AZ$543</f>
        <v>10</v>
      </c>
      <c r="J18" s="38">
        <f>+'[1]CS-Micro'!$AZ$547</f>
        <v>-0.233</v>
      </c>
      <c r="K18" s="73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5" t="s">
        <v>176</v>
      </c>
      <c r="B19" s="72">
        <f>+'[1]CS-Micro'!$BA$703</f>
        <v>0</v>
      </c>
      <c r="C19" s="72">
        <f>+'[1]CS-Micro'!$BA$704</f>
        <v>0</v>
      </c>
      <c r="D19" s="72">
        <f>+'[1]CS-Micro'!$BA$705</f>
        <v>0</v>
      </c>
      <c r="E19" s="73">
        <f>+'[1]CS-Micro'!$BA$706</f>
        <v>9.508</v>
      </c>
      <c r="F19" s="73">
        <f t="shared" si="3"/>
        <v>9.508</v>
      </c>
      <c r="G19" s="73">
        <f>+'[1]CS-Micro'!$BA$478</f>
        <v>1.9</v>
      </c>
      <c r="H19" s="72">
        <f>+'[1]CS-Micro'!$BA$383</f>
        <v>0</v>
      </c>
      <c r="I19" s="73">
        <f>+'[1]CS-Micro'!$BA$543</f>
        <v>10</v>
      </c>
      <c r="J19" s="38">
        <f>+'[1]CS-Micro'!$BA$547</f>
        <v>-0.333</v>
      </c>
      <c r="K19" s="73">
        <f>+'[1]CS-Micro'!$BA$550</f>
        <v>-2.636</v>
      </c>
      <c r="L19" s="38">
        <f t="shared" si="4"/>
        <v>18.439000000000004</v>
      </c>
    </row>
    <row r="20" spans="1:12" ht="12">
      <c r="A20" s="55" t="s">
        <v>177</v>
      </c>
      <c r="B20" s="72">
        <f>+'[1]CS-Micro'!$BB$703</f>
        <v>0</v>
      </c>
      <c r="C20" s="72">
        <f>+'[1]CS-Micro'!$BB$704</f>
        <v>0</v>
      </c>
      <c r="D20" s="72">
        <f>+'[1]CS-Micro'!$BB$705</f>
        <v>0</v>
      </c>
      <c r="E20" s="73">
        <f>+'[1]CS-Micro'!$BB$706</f>
        <v>10.816</v>
      </c>
      <c r="F20" s="73">
        <f t="shared" si="3"/>
        <v>10.816</v>
      </c>
      <c r="G20" s="73">
        <f>+'[1]CS-Micro'!$BB$478</f>
        <v>1.825</v>
      </c>
      <c r="H20" s="72">
        <f>+'[1]CS-Micro'!$BB$383</f>
        <v>0</v>
      </c>
      <c r="I20" s="73">
        <f>+'[1]CS-Micro'!$BB$543</f>
        <v>10</v>
      </c>
      <c r="J20" s="38">
        <f>+'[1]CS-Micro'!$BB$547</f>
        <v>-0.562</v>
      </c>
      <c r="K20" s="73">
        <f>+'[1]CS-Micro'!$BB$550</f>
        <v>-2.636</v>
      </c>
      <c r="L20" s="38">
        <f t="shared" si="4"/>
        <v>19.442999999999998</v>
      </c>
    </row>
    <row r="21" spans="1:12" ht="12">
      <c r="A21" s="55" t="s">
        <v>178</v>
      </c>
      <c r="B21" s="72">
        <f>+'[1]CS-Micro'!$BC$703</f>
        <v>0</v>
      </c>
      <c r="C21" s="72">
        <f>+'[1]CS-Micro'!$BC$704</f>
        <v>0</v>
      </c>
      <c r="D21" s="72">
        <f>+'[1]CS-Micro'!$BC$705</f>
        <v>0</v>
      </c>
      <c r="E21" s="73">
        <f>+'[1]CS-Micro'!$BC$706</f>
        <v>11.204</v>
      </c>
      <c r="F21" s="73">
        <f t="shared" si="3"/>
        <v>11.204</v>
      </c>
      <c r="G21" s="73">
        <f>+'[1]CS-Micro'!$BC$478</f>
        <v>1.795</v>
      </c>
      <c r="H21" s="72">
        <f>+'[1]CS-Micro'!$BC$383</f>
        <v>0</v>
      </c>
      <c r="I21" s="73">
        <f>+'[1]CS-Micro'!$BC$543</f>
        <v>10</v>
      </c>
      <c r="J21" s="38">
        <f>+'[1]CS-Micro'!$BC$547</f>
        <v>-0.789</v>
      </c>
      <c r="K21" s="73">
        <f>+'[1]CS-Micro'!$BC$550</f>
        <v>-2.636</v>
      </c>
      <c r="L21" s="38">
        <f t="shared" si="4"/>
        <v>19.574</v>
      </c>
    </row>
    <row r="22" spans="1:12" ht="12">
      <c r="A22" s="55" t="s">
        <v>179</v>
      </c>
      <c r="B22" s="72">
        <f>+'[1]CS-Micro'!$BD$703</f>
        <v>0</v>
      </c>
      <c r="C22" s="72">
        <f>+'[1]CS-Micro'!$BD$704</f>
        <v>0</v>
      </c>
      <c r="D22" s="72">
        <f>+'[1]CS-Micro'!$BD$705</f>
        <v>0</v>
      </c>
      <c r="E22" s="73">
        <f>+'[1]CS-Micro'!$BD$706</f>
        <v>11.64</v>
      </c>
      <c r="F22" s="73">
        <f t="shared" si="3"/>
        <v>11.64</v>
      </c>
      <c r="G22" s="73">
        <f>+'[1]CS-Micro'!$BD$478</f>
        <v>1.719</v>
      </c>
      <c r="H22" s="72">
        <f>+'[1]CS-Micro'!$BD$383</f>
        <v>0</v>
      </c>
      <c r="I22" s="73">
        <f>+'[1]CS-Micro'!$BD$543</f>
        <v>10</v>
      </c>
      <c r="J22" s="38">
        <f>+'[1]CS-Micro'!$BD$547</f>
        <v>-0.984</v>
      </c>
      <c r="K22" s="73">
        <f>+'[1]CS-Micro'!$BD$550</f>
        <v>-2.636</v>
      </c>
      <c r="L22" s="38">
        <f t="shared" si="4"/>
        <v>19.739</v>
      </c>
    </row>
    <row r="23" spans="1:12" ht="12">
      <c r="A23" s="55" t="s">
        <v>180</v>
      </c>
      <c r="B23" s="72">
        <f>+'[1]CS-Micro'!$BE$703</f>
        <v>0</v>
      </c>
      <c r="C23" s="72">
        <f>+'[1]CS-Micro'!$BE$704</f>
        <v>0</v>
      </c>
      <c r="D23" s="72">
        <f>+'[1]CS-Micro'!$BE$705</f>
        <v>0</v>
      </c>
      <c r="E23" s="73">
        <f>+'[1]CS-Micro'!$BE$706</f>
        <v>13.555</v>
      </c>
      <c r="F23" s="73">
        <f t="shared" si="3"/>
        <v>13.555</v>
      </c>
      <c r="G23" s="73">
        <f>+'[1]CS-Micro'!$BE$478</f>
        <v>1.756</v>
      </c>
      <c r="H23" s="72">
        <f>+'[1]CS-Micro'!$BE$383</f>
        <v>0</v>
      </c>
      <c r="I23" s="73">
        <f>+'[1]CS-Micro'!$BE$543</f>
        <v>10</v>
      </c>
      <c r="J23" s="38">
        <f>+'[1]CS-Micro'!$BE$547</f>
        <v>-1.339</v>
      </c>
      <c r="K23" s="73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34" t="s">
        <v>112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2">
      <c r="A27" s="125" t="s">
        <v>198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4" t="s">
        <v>16</v>
      </c>
      <c r="B29" s="167" t="s">
        <v>174</v>
      </c>
      <c r="C29" s="168"/>
      <c r="D29" s="175"/>
      <c r="E29" s="167" t="s">
        <v>58</v>
      </c>
      <c r="F29" s="168"/>
      <c r="G29" s="169"/>
      <c r="H29" s="124" t="s">
        <v>115</v>
      </c>
      <c r="I29" s="124"/>
      <c r="J29" s="124"/>
      <c r="K29" s="144" t="s">
        <v>56</v>
      </c>
      <c r="L29" s="144" t="s">
        <v>143</v>
      </c>
      <c r="M29" s="144" t="s">
        <v>116</v>
      </c>
    </row>
    <row r="30" spans="1:13" ht="12">
      <c r="A30" s="138"/>
      <c r="B30" s="126" t="s">
        <v>22</v>
      </c>
      <c r="C30" s="126" t="s">
        <v>23</v>
      </c>
      <c r="D30" s="126" t="s">
        <v>169</v>
      </c>
      <c r="E30" s="126" t="s">
        <v>155</v>
      </c>
      <c r="F30" s="126" t="s">
        <v>51</v>
      </c>
      <c r="G30" s="126" t="s">
        <v>156</v>
      </c>
      <c r="H30" s="136" t="s">
        <v>148</v>
      </c>
      <c r="I30" s="182" t="s">
        <v>22</v>
      </c>
      <c r="J30" s="183"/>
      <c r="K30" s="150"/>
      <c r="L30" s="151"/>
      <c r="M30" s="151"/>
    </row>
    <row r="31" spans="1:13" ht="24">
      <c r="A31" s="138"/>
      <c r="B31" s="147"/>
      <c r="C31" s="147"/>
      <c r="D31" s="147"/>
      <c r="E31" s="127"/>
      <c r="F31" s="147"/>
      <c r="G31" s="147"/>
      <c r="H31" s="136"/>
      <c r="I31" s="47" t="s">
        <v>149</v>
      </c>
      <c r="J31" s="47" t="s">
        <v>191</v>
      </c>
      <c r="K31" s="146"/>
      <c r="L31" s="127"/>
      <c r="M31" s="127"/>
    </row>
    <row r="32" spans="1:13" ht="12">
      <c r="A32" s="59">
        <v>2005</v>
      </c>
      <c r="B32" s="72">
        <f>+B41</f>
        <v>0</v>
      </c>
      <c r="C32" s="73">
        <f>+C41</f>
        <v>1.705</v>
      </c>
      <c r="D32" s="72">
        <f>+D41</f>
        <v>0</v>
      </c>
      <c r="E32" s="73">
        <f>+'[1]CS-Micro'!$AR$58</f>
        <v>3.5</v>
      </c>
      <c r="F32" s="72">
        <f aca="true" t="shared" si="5" ref="F32:K32">+F41</f>
        <v>0</v>
      </c>
      <c r="G32" s="72">
        <f t="shared" si="5"/>
        <v>0</v>
      </c>
      <c r="H32" s="73">
        <f t="shared" si="5"/>
        <v>0.234</v>
      </c>
      <c r="I32" s="73">
        <f t="shared" si="5"/>
        <v>3.599</v>
      </c>
      <c r="J32" s="73">
        <f t="shared" si="5"/>
        <v>2.001</v>
      </c>
      <c r="K32" s="73">
        <f t="shared" si="5"/>
        <v>1.98</v>
      </c>
      <c r="L32" s="73">
        <f>+L41</f>
        <v>0.501</v>
      </c>
      <c r="M32" s="73">
        <f>+M41</f>
        <v>16.011</v>
      </c>
    </row>
    <row r="33" spans="1:13" ht="12">
      <c r="A33" s="69">
        <v>2005</v>
      </c>
      <c r="B33" s="72"/>
      <c r="C33" s="59"/>
      <c r="D33" s="72"/>
      <c r="E33" s="59"/>
      <c r="F33" s="72"/>
      <c r="G33" s="72"/>
      <c r="H33" s="59"/>
      <c r="I33" s="59"/>
      <c r="J33" s="59"/>
      <c r="K33" s="59"/>
      <c r="L33" s="59"/>
      <c r="M33" s="59"/>
    </row>
    <row r="34" spans="1:13" ht="12">
      <c r="A34" s="55" t="s">
        <v>179</v>
      </c>
      <c r="B34" s="72">
        <f>+'[1]CS-Micro'!$AR$88</f>
        <v>0</v>
      </c>
      <c r="C34" s="51">
        <f>+'[1]CS-Micro'!$AR$97</f>
        <v>0.37</v>
      </c>
      <c r="D34" s="72">
        <f>+'[1]CS-Micro'!$AR$101</f>
        <v>0</v>
      </c>
      <c r="E34" s="73">
        <f>+'[1]CS-Micro'!$AR$58</f>
        <v>3.5</v>
      </c>
      <c r="F34" s="72">
        <f>+'[1]CS-Micro'!$AR$52</f>
        <v>0</v>
      </c>
      <c r="G34" s="72">
        <f>+'[1]CS-Micro'!$AR$64</f>
        <v>0</v>
      </c>
      <c r="H34" s="72">
        <f>+'[1]CS-Micro'!$AR$11</f>
        <v>0</v>
      </c>
      <c r="I34" s="51">
        <f>+'[1]CS-Micro'!$AR$19</f>
        <v>0.619</v>
      </c>
      <c r="J34" s="72">
        <f>+'[1]CS-Micro'!$AR$35</f>
        <v>0</v>
      </c>
      <c r="K34" s="51">
        <f>+'[1]CS-Micro'!$AR$212</f>
        <v>1.079</v>
      </c>
      <c r="L34" s="51">
        <f>+'[1]CS-Micro'!$AR$239</f>
        <v>0.324</v>
      </c>
      <c r="M34" s="73">
        <f aca="true" t="shared" si="6" ref="M34:M41">+B34+C34+D34+E34+F34+G34+H34+I34+J34+K34+L34</f>
        <v>5.8919999999999995</v>
      </c>
    </row>
    <row r="35" spans="1:13" ht="12">
      <c r="A35" s="55" t="s">
        <v>180</v>
      </c>
      <c r="B35" s="72">
        <f>+'[1]CS-Micro'!$AS$88</f>
        <v>0</v>
      </c>
      <c r="C35" s="51">
        <f>+'[1]CS-Micro'!$AS$97</f>
        <v>0.607</v>
      </c>
      <c r="D35" s="72">
        <f>+'[1]CS-Micro'!$AS$101</f>
        <v>0</v>
      </c>
      <c r="E35" s="73">
        <f>+'[1]CS-Micro'!$AS$58</f>
        <v>2.5</v>
      </c>
      <c r="F35" s="72">
        <f>+'[1]CS-Micro'!$AS$52</f>
        <v>0</v>
      </c>
      <c r="G35" s="72">
        <f>+'[1]CS-Micro'!$AS$64</f>
        <v>0</v>
      </c>
      <c r="H35" s="51">
        <f>+'[1]CS-Micro'!$AS$11</f>
        <v>0.082</v>
      </c>
      <c r="I35" s="51">
        <f>+'[1]CS-Micro'!$AS$19</f>
        <v>4.426</v>
      </c>
      <c r="J35" s="72">
        <f>+'[1]CS-Micro'!$AS$35</f>
        <v>0</v>
      </c>
      <c r="K35" s="51">
        <f>+'[1]CS-Micro'!$AS$212</f>
        <v>0.781</v>
      </c>
      <c r="L35" s="51">
        <f>+'[1]CS-Micro'!$AS$239</f>
        <v>0.328</v>
      </c>
      <c r="M35" s="73">
        <f t="shared" si="6"/>
        <v>8.724</v>
      </c>
    </row>
    <row r="36" spans="1:13" ht="12">
      <c r="A36" s="55" t="s">
        <v>181</v>
      </c>
      <c r="B36" s="72">
        <f>+'[1]CS-Micro'!$AT$88</f>
        <v>0</v>
      </c>
      <c r="C36" s="51">
        <f>+'[1]CS-Micro'!$AT$97</f>
        <v>0.607</v>
      </c>
      <c r="D36" s="72">
        <f>+'[1]CS-Micro'!$AT$101</f>
        <v>0</v>
      </c>
      <c r="E36" s="73">
        <f>+'[1]CS-Micro'!$AT$58</f>
        <v>2.5</v>
      </c>
      <c r="F36" s="72">
        <f>+'[1]CS-Micro'!$AT$52</f>
        <v>0</v>
      </c>
      <c r="G36" s="72">
        <f>+'[1]CS-Micro'!$AT$64</f>
        <v>0</v>
      </c>
      <c r="H36" s="51">
        <f>+'[1]CS-Micro'!$AT$11</f>
        <v>0.082</v>
      </c>
      <c r="I36" s="51">
        <f>+'[1]CS-Micro'!$AT$19</f>
        <v>4.426</v>
      </c>
      <c r="J36" s="72">
        <f>+'[1]CS-Micro'!$AT$35</f>
        <v>0</v>
      </c>
      <c r="K36" s="51">
        <f>+'[1]CS-Micro'!$AT$212</f>
        <v>0.781</v>
      </c>
      <c r="L36" s="51">
        <f>+'[1]CS-Micro'!$AT$239</f>
        <v>0.328</v>
      </c>
      <c r="M36" s="73">
        <f t="shared" si="6"/>
        <v>8.724</v>
      </c>
    </row>
    <row r="37" spans="1:13" ht="12">
      <c r="A37" s="55" t="s">
        <v>182</v>
      </c>
      <c r="B37" s="72">
        <f>+'[1]CS-Micro'!$AU$88</f>
        <v>0</v>
      </c>
      <c r="C37" s="51">
        <f>+'[1]CS-Micro'!$AU$97</f>
        <v>0.562</v>
      </c>
      <c r="D37" s="72">
        <f>+'[1]CS-Micro'!$AU$101</f>
        <v>0</v>
      </c>
      <c r="E37" s="73">
        <f>+'[1]CS-Micro'!$AU$58</f>
        <v>2.5</v>
      </c>
      <c r="F37" s="72">
        <f>+'[1]CS-Micro'!$AU$52</f>
        <v>0</v>
      </c>
      <c r="G37" s="72">
        <f>+'[1]CS-Micro'!$AU$64</f>
        <v>0</v>
      </c>
      <c r="H37" s="51">
        <f>+'[1]CS-Micro'!$AU$11</f>
        <v>0.14</v>
      </c>
      <c r="I37" s="51">
        <f>+'[1]CS-Micro'!$AU$19</f>
        <v>4.314</v>
      </c>
      <c r="J37" s="72">
        <f>+'[1]CS-Micro'!$AU$35</f>
        <v>0</v>
      </c>
      <c r="K37" s="51">
        <f>+'[1]CS-Micro'!$AU$212</f>
        <v>1.197</v>
      </c>
      <c r="L37" s="51">
        <f>+'[1]CS-Micro'!$AU$239</f>
        <v>0.397</v>
      </c>
      <c r="M37" s="73">
        <f t="shared" si="6"/>
        <v>9.110000000000001</v>
      </c>
    </row>
    <row r="38" spans="1:13" ht="12">
      <c r="A38" s="55" t="s">
        <v>183</v>
      </c>
      <c r="B38" s="72">
        <f>+'[1]CS-Micro'!$AV$88</f>
        <v>0</v>
      </c>
      <c r="C38" s="51">
        <f>+'[1]CS-Micro'!$AV$97</f>
        <v>0.59</v>
      </c>
      <c r="D38" s="72">
        <f>+'[1]CS-Micro'!$AV$101</f>
        <v>0</v>
      </c>
      <c r="E38" s="73">
        <f>+'[1]CS-Micro'!$AV$58</f>
        <v>2</v>
      </c>
      <c r="F38" s="72">
        <f>+'[1]CS-Micro'!$AV$52</f>
        <v>0</v>
      </c>
      <c r="G38" s="72">
        <f>+'[1]CS-Micro'!$AV$64</f>
        <v>0</v>
      </c>
      <c r="H38" s="51">
        <f>+'[1]CS-Micro'!$AV$11</f>
        <v>2.527</v>
      </c>
      <c r="I38" s="51">
        <f>+'[1]CS-Micro'!$AV$19</f>
        <v>6</v>
      </c>
      <c r="J38" s="72">
        <f>+'[1]CS-Micro'!$AV$35</f>
        <v>0</v>
      </c>
      <c r="K38" s="51">
        <f>+'[1]CS-Micro'!$AV$212</f>
        <v>1.589</v>
      </c>
      <c r="L38" s="51">
        <f>+'[1]CS-Micro'!$AV$239</f>
        <v>0.572</v>
      </c>
      <c r="M38" s="73">
        <f t="shared" si="6"/>
        <v>13.278</v>
      </c>
    </row>
    <row r="39" spans="1:13" ht="12">
      <c r="A39" s="55" t="s">
        <v>184</v>
      </c>
      <c r="B39" s="72">
        <f>+'[1]CS-Micro'!$AW$88</f>
        <v>0</v>
      </c>
      <c r="C39" s="51">
        <f>+'[1]CS-Micro'!$AW$97</f>
        <v>0.778</v>
      </c>
      <c r="D39" s="72">
        <f>+'[1]CS-Micro'!$AW$101</f>
        <v>0</v>
      </c>
      <c r="E39" s="73">
        <f>+'[1]CS-Micro'!$AW$58</f>
        <v>4</v>
      </c>
      <c r="F39" s="72">
        <f>+'[1]CS-Micro'!$AW$52</f>
        <v>0</v>
      </c>
      <c r="G39" s="72">
        <f>+'[1]CS-Micro'!$AW$64</f>
        <v>0</v>
      </c>
      <c r="H39" s="51">
        <f>+'[1]CS-Micro'!$AW$11</f>
        <v>0.137</v>
      </c>
      <c r="I39" s="51">
        <f>+'[1]CS-Micro'!$AW$19</f>
        <v>6.102</v>
      </c>
      <c r="J39" s="72">
        <f>+'[1]CS-Micro'!$AW$35</f>
        <v>0</v>
      </c>
      <c r="K39" s="51">
        <f>+'[1]CS-Micro'!$AW$212</f>
        <v>1.947</v>
      </c>
      <c r="L39" s="51">
        <f>+'[1]CS-Micro'!$AW$239</f>
        <v>0.511</v>
      </c>
      <c r="M39" s="73">
        <f t="shared" si="6"/>
        <v>13.475000000000001</v>
      </c>
    </row>
    <row r="40" spans="1:13" ht="12">
      <c r="A40" s="55" t="s">
        <v>185</v>
      </c>
      <c r="B40" s="72">
        <f>+'[1]CS-Micro'!$AX$88</f>
        <v>0</v>
      </c>
      <c r="C40" s="51">
        <f>+'[1]CS-Micro'!$AX$97</f>
        <v>1.677</v>
      </c>
      <c r="D40" s="72">
        <f>+'[1]CS-Micro'!$AX$101</f>
        <v>0</v>
      </c>
      <c r="E40" s="73">
        <f>+'[1]CS-Micro'!$AX$58</f>
        <v>3.898</v>
      </c>
      <c r="F40" s="72">
        <f>+'[1]CS-Micro'!$AX$52</f>
        <v>0</v>
      </c>
      <c r="G40" s="72">
        <f>+'[1]CS-Micro'!$AX$64</f>
        <v>0</v>
      </c>
      <c r="H40" s="51">
        <f>+'[1]CS-Micro'!$AX$11</f>
        <v>0.085</v>
      </c>
      <c r="I40" s="51">
        <f>+'[1]CS-Micro'!$AX$19</f>
        <v>5.748</v>
      </c>
      <c r="J40" s="72">
        <f>+'[1]CS-Micro'!$AX$35</f>
        <v>0</v>
      </c>
      <c r="K40" s="51">
        <f>+'[1]CS-Micro'!$AX$212</f>
        <v>1.788</v>
      </c>
      <c r="L40" s="51">
        <f>+'[1]CS-Micro'!$AX$239</f>
        <v>0.509</v>
      </c>
      <c r="M40" s="73">
        <f t="shared" si="6"/>
        <v>13.705000000000002</v>
      </c>
    </row>
    <row r="41" spans="1:13" ht="12">
      <c r="A41" s="55" t="s">
        <v>186</v>
      </c>
      <c r="B41" s="72">
        <f>+'[1]CS-Micro'!$AY$88</f>
        <v>0</v>
      </c>
      <c r="C41" s="51">
        <f>+'[1]CS-Micro'!$AY$97</f>
        <v>1.705</v>
      </c>
      <c r="D41" s="72">
        <f>+'[1]CS-Micro'!$AY$101</f>
        <v>0</v>
      </c>
      <c r="E41" s="73">
        <f>+'[1]CS-Micro'!$AY$58</f>
        <v>5.991</v>
      </c>
      <c r="F41" s="72">
        <f>+'[1]CS-Micro'!$AY$52</f>
        <v>0</v>
      </c>
      <c r="G41" s="72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3">
        <f t="shared" si="6"/>
        <v>16.011</v>
      </c>
    </row>
    <row r="42" spans="1:13" ht="12">
      <c r="A42" s="69">
        <v>2006</v>
      </c>
      <c r="B42" s="72"/>
      <c r="C42" s="51"/>
      <c r="D42" s="72"/>
      <c r="E42" s="64"/>
      <c r="F42" s="72"/>
      <c r="G42" s="72"/>
      <c r="H42" s="64"/>
      <c r="I42" s="64"/>
      <c r="J42" s="64"/>
      <c r="K42" s="64"/>
      <c r="L42" s="51"/>
      <c r="M42" s="51"/>
    </row>
    <row r="43" spans="1:13" ht="12">
      <c r="A43" s="74" t="s">
        <v>175</v>
      </c>
      <c r="B43" s="72">
        <f>+'[1]CS-Micro'!$AZ$88</f>
        <v>0</v>
      </c>
      <c r="C43" s="51">
        <f>+'[1]CS-Micro'!$AZ$97</f>
        <v>1.769</v>
      </c>
      <c r="D43" s="72">
        <f>+'[1]CS-Micro'!$AZ$101</f>
        <v>0</v>
      </c>
      <c r="E43" s="73">
        <f>+'[1]CS-Micro'!$AZ$58</f>
        <v>7.95</v>
      </c>
      <c r="F43" s="72">
        <f>+'[1]CS-Micro'!$AZ$52</f>
        <v>0</v>
      </c>
      <c r="G43" s="72">
        <f>+'[1]CS-Micro'!$AZ$64</f>
        <v>0</v>
      </c>
      <c r="H43" s="51">
        <f>+'[1]CS-Micro'!$AZ$11</f>
        <v>0.145</v>
      </c>
      <c r="I43" s="51">
        <f>+'[1]CS-Micro'!$AZ$19</f>
        <v>3.026</v>
      </c>
      <c r="J43" s="72">
        <f>+'[1]CS-Micro'!$AZ$35</f>
        <v>0</v>
      </c>
      <c r="K43" s="51">
        <f>+'[1]CS-Micro'!$AZ$212</f>
        <v>2.12</v>
      </c>
      <c r="L43" s="51">
        <f>+'[1]CS-Micro'!$AZ$239</f>
        <v>0.569</v>
      </c>
      <c r="M43" s="73">
        <f aca="true" t="shared" si="7" ref="M43:M48">+B43+C43+D43+E43+F43+G43+H43+I43+J43+K43+L43</f>
        <v>15.578999999999997</v>
      </c>
    </row>
    <row r="44" spans="1:13" ht="12">
      <c r="A44" s="74" t="s">
        <v>176</v>
      </c>
      <c r="B44" s="72">
        <f>+'[1]CS-Micro'!$BA$88</f>
        <v>0</v>
      </c>
      <c r="C44" s="51">
        <f>+'[1]CS-Micro'!$BA$97</f>
        <v>2.195</v>
      </c>
      <c r="D44" s="72">
        <f>+'[1]CS-Micro'!$BA$101</f>
        <v>0</v>
      </c>
      <c r="E44" s="73">
        <f>+'[1]CS-Micro'!$BA$58</f>
        <v>10.923</v>
      </c>
      <c r="F44" s="72">
        <f>+'[1]CS-Micro'!$BA$52</f>
        <v>0</v>
      </c>
      <c r="G44" s="72">
        <f>+'[1]CS-Micro'!$BA$64</f>
        <v>0</v>
      </c>
      <c r="H44" s="51">
        <f>+'[1]CS-Micro'!$BA$11</f>
        <v>0.245</v>
      </c>
      <c r="I44" s="51">
        <f>+'[1]CS-Micro'!$BA$19</f>
        <v>2.246</v>
      </c>
      <c r="J44" s="72">
        <f>+'[1]CS-Micro'!$BA$35</f>
        <v>0</v>
      </c>
      <c r="K44" s="51">
        <f>+'[1]CS-Micro'!$BA$212</f>
        <v>2.278</v>
      </c>
      <c r="L44" s="51">
        <f>+'[1]CS-Micro'!$BA$239</f>
        <v>0.552</v>
      </c>
      <c r="M44" s="73">
        <f t="shared" si="7"/>
        <v>18.439</v>
      </c>
    </row>
    <row r="45" spans="1:13" ht="12">
      <c r="A45" s="74" t="s">
        <v>177</v>
      </c>
      <c r="B45" s="72">
        <f>+'[1]CS-Micro'!$BB$88</f>
        <v>0</v>
      </c>
      <c r="C45" s="51">
        <f>+'[1]CS-Micro'!$BB$97</f>
        <v>2.541</v>
      </c>
      <c r="D45" s="72">
        <f>+'[1]CS-Micro'!$BB$101</f>
        <v>0</v>
      </c>
      <c r="E45" s="73">
        <f>+'[1]CS-Micro'!$BB$58</f>
        <v>12.61</v>
      </c>
      <c r="F45" s="72">
        <f>+'[1]CS-Micro'!$BB$52</f>
        <v>0</v>
      </c>
      <c r="G45" s="72">
        <f>+'[1]CS-Micro'!$BB$64</f>
        <v>0</v>
      </c>
      <c r="H45" s="51">
        <f>+'[1]CS-Micro'!$BB$11</f>
        <v>0.18</v>
      </c>
      <c r="I45" s="51">
        <f>+'[1]CS-Micro'!$BB$19</f>
        <v>1.191</v>
      </c>
      <c r="J45" s="72">
        <f>+'[1]CS-Micro'!$BB$35</f>
        <v>0</v>
      </c>
      <c r="K45" s="51">
        <f>+'[1]CS-Micro'!$BB$212</f>
        <v>2.385</v>
      </c>
      <c r="L45" s="51">
        <f>+'[1]CS-Micro'!$BB$239</f>
        <v>0.536</v>
      </c>
      <c r="M45" s="73">
        <f t="shared" si="7"/>
        <v>19.442999999999998</v>
      </c>
    </row>
    <row r="46" spans="1:13" ht="12">
      <c r="A46" s="74" t="s">
        <v>178</v>
      </c>
      <c r="B46" s="72">
        <f>+'[1]CS-Micro'!$BC$88</f>
        <v>0</v>
      </c>
      <c r="C46" s="51">
        <f>+'[1]CS-Micro'!$BC$97</f>
        <v>2.651</v>
      </c>
      <c r="D46" s="72">
        <f>+'[1]CS-Micro'!$BC$101</f>
        <v>0</v>
      </c>
      <c r="E46" s="73">
        <f>+'[1]CS-Micro'!$BC$58</f>
        <v>12.291</v>
      </c>
      <c r="F46" s="72">
        <f>+'[1]CS-Micro'!$BC$52</f>
        <v>0</v>
      </c>
      <c r="G46" s="72">
        <f>+'[1]CS-Micro'!$BC$64</f>
        <v>0</v>
      </c>
      <c r="H46" s="51">
        <f>+'[1]CS-Micro'!$BC$11</f>
        <v>0.129</v>
      </c>
      <c r="I46" s="51">
        <f>+'[1]CS-Micro'!$BC$19</f>
        <v>1.518</v>
      </c>
      <c r="J46" s="72">
        <f>+'[1]CS-Micro'!$BC$35</f>
        <v>0</v>
      </c>
      <c r="K46" s="51">
        <f>+'[1]CS-Micro'!$BC$212</f>
        <v>2.458</v>
      </c>
      <c r="L46" s="51">
        <f>+'[1]CS-Micro'!$BC$239</f>
        <v>0.527</v>
      </c>
      <c r="M46" s="73">
        <f t="shared" si="7"/>
        <v>19.573999999999998</v>
      </c>
    </row>
    <row r="47" spans="1:13" ht="12">
      <c r="A47" s="74" t="s">
        <v>179</v>
      </c>
      <c r="B47" s="72">
        <f>+'[1]CS-Micro'!$BD$88</f>
        <v>0</v>
      </c>
      <c r="C47" s="51">
        <f>+'[1]CS-Micro'!$BD$97</f>
        <v>2.646</v>
      </c>
      <c r="D47" s="72">
        <f>+'[1]CS-Micro'!$BD$101</f>
        <v>0</v>
      </c>
      <c r="E47" s="73">
        <f>+'[1]CS-Micro'!$BD$58</f>
        <v>10.586</v>
      </c>
      <c r="F47" s="72">
        <f>+'[1]CS-Micro'!$BD$52</f>
        <v>0</v>
      </c>
      <c r="G47" s="72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3">
        <f t="shared" si="7"/>
        <v>19.739</v>
      </c>
    </row>
    <row r="48" spans="1:13" ht="12">
      <c r="A48" s="74" t="s">
        <v>180</v>
      </c>
      <c r="B48" s="72">
        <f>+'[1]CS-Micro'!$BE$88</f>
        <v>0</v>
      </c>
      <c r="C48" s="51">
        <f>+'[1]CS-Micro'!$BE$97</f>
        <v>2.925</v>
      </c>
      <c r="D48" s="72">
        <f>+'[1]CS-Micro'!$BE$101</f>
        <v>0</v>
      </c>
      <c r="E48" s="73">
        <f>+'[1]CS-Micro'!$BE$58</f>
        <v>8.377</v>
      </c>
      <c r="F48" s="72">
        <f>+'[1]CS-Micro'!$BE$52</f>
        <v>0</v>
      </c>
      <c r="G48" s="72">
        <f>+'[1]CS-Micro'!$BE$64</f>
        <v>0</v>
      </c>
      <c r="H48" s="51">
        <f>+'[1]CS-Micro'!$BE$11</f>
        <v>0.104</v>
      </c>
      <c r="I48" s="51">
        <f>+'[1]CS-Micro'!$BE$19</f>
        <v>6.634</v>
      </c>
      <c r="J48" s="72">
        <f>+'[1]CS-Micro'!$BE$35</f>
        <v>0</v>
      </c>
      <c r="K48" s="51">
        <f>+'[1]CS-Micro'!$BE$212</f>
        <v>2.733</v>
      </c>
      <c r="L48" s="51">
        <f>+'[1]CS-Micro'!$BE$239</f>
        <v>0.563</v>
      </c>
      <c r="M48" s="73">
        <f t="shared" si="7"/>
        <v>21.336</v>
      </c>
    </row>
    <row r="49" spans="1:13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I30:J30"/>
    <mergeCell ref="K29:K31"/>
    <mergeCell ref="A29:A31"/>
    <mergeCell ref="A1:L1"/>
    <mergeCell ref="A27:M27"/>
    <mergeCell ref="A2:L2"/>
    <mergeCell ref="A4:A6"/>
    <mergeCell ref="F4:F6"/>
    <mergeCell ref="I4:K4"/>
    <mergeCell ref="I5:I6"/>
    <mergeCell ref="J5:J6"/>
    <mergeCell ref="L4:L6"/>
    <mergeCell ref="H5:H6"/>
    <mergeCell ref="D5:D6"/>
    <mergeCell ref="E5:E6"/>
    <mergeCell ref="B4:E4"/>
    <mergeCell ref="E30:E31"/>
    <mergeCell ref="C5:C6"/>
    <mergeCell ref="B30:B31"/>
    <mergeCell ref="C30:C31"/>
    <mergeCell ref="D30:D31"/>
    <mergeCell ref="B29:D29"/>
    <mergeCell ref="B5:B6"/>
    <mergeCell ref="F30:F31"/>
    <mergeCell ref="G30:G31"/>
    <mergeCell ref="E29:G29"/>
    <mergeCell ref="K5:K6"/>
    <mergeCell ref="A26:M26"/>
    <mergeCell ref="G4:G6"/>
    <mergeCell ref="M29:M31"/>
    <mergeCell ref="L29:L31"/>
    <mergeCell ref="H29:J29"/>
    <mergeCell ref="H30:H31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19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21" t="s">
        <v>171</v>
      </c>
      <c r="C4" s="122"/>
      <c r="D4" s="122"/>
      <c r="E4" s="122" t="s">
        <v>58</v>
      </c>
      <c r="F4" s="122"/>
      <c r="G4" s="121" t="s">
        <v>174</v>
      </c>
      <c r="H4" s="121"/>
      <c r="I4" s="121"/>
      <c r="J4" s="121"/>
      <c r="K4" s="121"/>
      <c r="L4" s="121"/>
    </row>
    <row r="5" spans="2:12" ht="12.75">
      <c r="B5" s="121" t="s">
        <v>68</v>
      </c>
      <c r="C5" s="122"/>
      <c r="D5" s="121" t="s">
        <v>71</v>
      </c>
      <c r="E5" s="121" t="s">
        <v>196</v>
      </c>
      <c r="F5" s="123"/>
      <c r="G5" s="123"/>
      <c r="I5" s="121" t="s">
        <v>172</v>
      </c>
      <c r="J5" s="121"/>
      <c r="K5" s="121"/>
      <c r="L5" s="121"/>
    </row>
    <row r="6" spans="2:18" ht="51.75" customHeight="1">
      <c r="B6" s="79" t="s">
        <v>69</v>
      </c>
      <c r="C6" s="79" t="s">
        <v>70</v>
      </c>
      <c r="D6" s="121"/>
      <c r="E6" s="79" t="s">
        <v>72</v>
      </c>
      <c r="F6" s="79" t="s">
        <v>18</v>
      </c>
      <c r="G6" s="79" t="s">
        <v>73</v>
      </c>
      <c r="H6" s="82" t="s">
        <v>67</v>
      </c>
      <c r="I6" s="79" t="s">
        <v>39</v>
      </c>
      <c r="J6" s="79" t="s">
        <v>74</v>
      </c>
      <c r="K6" s="79" t="s">
        <v>167</v>
      </c>
      <c r="L6" s="79" t="s">
        <v>168</v>
      </c>
      <c r="M6" s="79" t="s">
        <v>17</v>
      </c>
      <c r="N6" s="79" t="s">
        <v>192</v>
      </c>
      <c r="O6" s="79" t="s">
        <v>187</v>
      </c>
      <c r="P6" s="79" t="s">
        <v>75</v>
      </c>
      <c r="Q6" s="79" t="s">
        <v>143</v>
      </c>
      <c r="R6" s="78" t="s">
        <v>15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O1" s="130" t="s">
        <v>157</v>
      </c>
    </row>
    <row r="2" spans="1:15" ht="12">
      <c r="A2" s="125" t="s">
        <v>198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131"/>
    </row>
    <row r="3" ht="12">
      <c r="O3" s="131"/>
    </row>
    <row r="4" spans="1:15" ht="14.25" customHeight="1">
      <c r="A4" s="124" t="s">
        <v>61</v>
      </c>
      <c r="B4" s="124" t="s">
        <v>57</v>
      </c>
      <c r="C4" s="124"/>
      <c r="D4" s="124"/>
      <c r="E4" s="124"/>
      <c r="F4" s="124" t="s">
        <v>174</v>
      </c>
      <c r="G4" s="124"/>
      <c r="H4" s="124"/>
      <c r="I4" s="124" t="s">
        <v>35</v>
      </c>
      <c r="J4" s="124" t="s">
        <v>188</v>
      </c>
      <c r="K4" s="124"/>
      <c r="L4" s="124"/>
      <c r="M4" s="124" t="s">
        <v>15</v>
      </c>
      <c r="O4" s="131"/>
    </row>
    <row r="5" spans="1:15" ht="12">
      <c r="A5" s="124"/>
      <c r="B5" s="126" t="s">
        <v>22</v>
      </c>
      <c r="C5" s="128" t="s">
        <v>39</v>
      </c>
      <c r="D5" s="136" t="s">
        <v>24</v>
      </c>
      <c r="E5" s="136" t="s">
        <v>169</v>
      </c>
      <c r="F5" s="126" t="s">
        <v>22</v>
      </c>
      <c r="G5" s="136" t="s">
        <v>39</v>
      </c>
      <c r="H5" s="136" t="s">
        <v>166</v>
      </c>
      <c r="I5" s="138"/>
      <c r="J5" s="138"/>
      <c r="K5" s="138"/>
      <c r="L5" s="138"/>
      <c r="M5" s="124"/>
      <c r="O5" s="131"/>
    </row>
    <row r="6" spans="1:15" ht="48.75" customHeight="1">
      <c r="A6" s="124"/>
      <c r="B6" s="127"/>
      <c r="C6" s="129"/>
      <c r="D6" s="137"/>
      <c r="E6" s="137"/>
      <c r="F6" s="127"/>
      <c r="G6" s="137"/>
      <c r="H6" s="137"/>
      <c r="I6" s="138"/>
      <c r="J6" s="47" t="s">
        <v>144</v>
      </c>
      <c r="K6" s="47" t="s">
        <v>145</v>
      </c>
      <c r="L6" s="47" t="s">
        <v>28</v>
      </c>
      <c r="M6" s="124"/>
      <c r="O6" s="131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175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176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177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178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179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180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181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182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183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184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185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186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175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176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177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178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179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180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181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182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183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184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185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186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175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176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177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178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179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180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181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182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183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184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185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186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175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176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177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178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179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180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181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182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183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184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185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186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175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176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177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178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179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180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203</v>
      </c>
      <c r="B72" s="132" t="s">
        <v>90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1:13" s="32" customFormat="1" ht="11.25">
      <c r="A73" s="43" t="s">
        <v>204</v>
      </c>
      <c r="B73" s="133" t="s">
        <v>26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</row>
    <row r="74" ht="12">
      <c r="A74" s="57"/>
    </row>
    <row r="75" ht="12">
      <c r="A75" s="57"/>
    </row>
    <row r="76" ht="12">
      <c r="A76" s="57"/>
    </row>
    <row r="77" ht="12">
      <c r="A77" s="57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2">
      <c r="A2" s="125" t="s">
        <v>198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ht="12"/>
    <row r="4" spans="1:17" ht="38.25" customHeight="1">
      <c r="A4" s="124" t="s">
        <v>61</v>
      </c>
      <c r="B4" s="124" t="s">
        <v>174</v>
      </c>
      <c r="C4" s="138"/>
      <c r="D4" s="138"/>
      <c r="E4" s="138"/>
      <c r="F4" s="138"/>
      <c r="G4" s="138"/>
      <c r="H4" s="124" t="s">
        <v>60</v>
      </c>
      <c r="I4" s="124"/>
      <c r="J4" s="124"/>
      <c r="K4" s="138"/>
      <c r="L4" s="124" t="s">
        <v>59</v>
      </c>
      <c r="M4" s="124"/>
      <c r="N4" s="138"/>
      <c r="O4" s="144" t="s">
        <v>113</v>
      </c>
      <c r="P4" s="144" t="s">
        <v>151</v>
      </c>
      <c r="Q4" s="124" t="s">
        <v>15</v>
      </c>
    </row>
    <row r="5" spans="1:17" ht="39" customHeight="1">
      <c r="A5" s="124"/>
      <c r="B5" s="128" t="s">
        <v>146</v>
      </c>
      <c r="C5" s="139"/>
      <c r="D5" s="139"/>
      <c r="E5" s="140"/>
      <c r="F5" s="126" t="s">
        <v>147</v>
      </c>
      <c r="G5" s="62"/>
      <c r="H5" s="136" t="s">
        <v>148</v>
      </c>
      <c r="I5" s="136" t="s">
        <v>150</v>
      </c>
      <c r="J5" s="136"/>
      <c r="K5" s="136" t="s">
        <v>169</v>
      </c>
      <c r="L5" s="136" t="s">
        <v>164</v>
      </c>
      <c r="M5" s="136"/>
      <c r="N5" s="47" t="s">
        <v>23</v>
      </c>
      <c r="O5" s="145"/>
      <c r="P5" s="145"/>
      <c r="Q5" s="138"/>
    </row>
    <row r="6" spans="1:17" ht="26.25" customHeight="1">
      <c r="A6" s="124"/>
      <c r="B6" s="141"/>
      <c r="C6" s="142"/>
      <c r="D6" s="142"/>
      <c r="E6" s="143"/>
      <c r="F6" s="127"/>
      <c r="G6" s="47" t="s">
        <v>36</v>
      </c>
      <c r="H6" s="136"/>
      <c r="I6" s="47" t="s">
        <v>149</v>
      </c>
      <c r="J6" s="47" t="s">
        <v>191</v>
      </c>
      <c r="K6" s="136"/>
      <c r="L6" s="47" t="s">
        <v>123</v>
      </c>
      <c r="M6" s="47" t="s">
        <v>165</v>
      </c>
      <c r="N6" s="47" t="s">
        <v>126</v>
      </c>
      <c r="O6" s="146"/>
      <c r="P6" s="146"/>
      <c r="Q6" s="138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6">
        <v>179.313</v>
      </c>
      <c r="S7" s="58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175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6">
        <v>173.451</v>
      </c>
      <c r="S13" s="58">
        <f aca="true" t="shared" si="5" ref="S13:S24">+Q13-R13</f>
        <v>0</v>
      </c>
    </row>
    <row r="14" spans="1:19" ht="12">
      <c r="A14" s="40" t="s">
        <v>176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6">
        <v>177.51299999999998</v>
      </c>
      <c r="S14" s="58">
        <f t="shared" si="5"/>
        <v>0</v>
      </c>
    </row>
    <row r="15" spans="1:19" ht="12">
      <c r="A15" s="40" t="s">
        <v>177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6">
        <v>178.87699999999998</v>
      </c>
      <c r="S15" s="58">
        <f t="shared" si="5"/>
        <v>0</v>
      </c>
    </row>
    <row r="16" spans="1:19" ht="12">
      <c r="A16" s="40" t="s">
        <v>178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6">
        <v>185.884</v>
      </c>
      <c r="S16" s="58">
        <f t="shared" si="5"/>
        <v>0</v>
      </c>
    </row>
    <row r="17" spans="1:19" ht="12">
      <c r="A17" s="40" t="s">
        <v>179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6">
        <v>193.25699999999998</v>
      </c>
      <c r="S17" s="58">
        <f t="shared" si="5"/>
        <v>0</v>
      </c>
    </row>
    <row r="18" spans="1:19" ht="12">
      <c r="A18" s="40" t="s">
        <v>180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6">
        <v>199.60399999999998</v>
      </c>
      <c r="S18" s="58">
        <f t="shared" si="5"/>
        <v>0</v>
      </c>
    </row>
    <row r="19" spans="1:19" ht="12">
      <c r="A19" s="40" t="s">
        <v>181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6">
        <v>211.609</v>
      </c>
      <c r="S19" s="58">
        <f t="shared" si="5"/>
        <v>0</v>
      </c>
    </row>
    <row r="20" spans="1:19" ht="12">
      <c r="A20" s="40" t="s">
        <v>182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6">
        <v>209.953</v>
      </c>
      <c r="S20" s="58">
        <f t="shared" si="5"/>
        <v>0</v>
      </c>
    </row>
    <row r="21" spans="1:19" ht="12">
      <c r="A21" s="40" t="s">
        <v>183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6">
        <v>216.88</v>
      </c>
      <c r="S21" s="58">
        <f t="shared" si="5"/>
        <v>0</v>
      </c>
    </row>
    <row r="22" spans="1:19" ht="12">
      <c r="A22" s="40" t="s">
        <v>184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6">
        <v>213.569</v>
      </c>
      <c r="S22" s="58">
        <f t="shared" si="5"/>
        <v>0</v>
      </c>
    </row>
    <row r="23" spans="1:19" ht="12">
      <c r="A23" s="40" t="s">
        <v>185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6">
        <v>209.50599999999997</v>
      </c>
      <c r="S23" s="58">
        <f t="shared" si="5"/>
        <v>0</v>
      </c>
    </row>
    <row r="24" spans="1:19" ht="12">
      <c r="A24" s="40" t="s">
        <v>186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6">
        <v>209.38799999999998</v>
      </c>
      <c r="S24" s="58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175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6">
        <v>207.33100000000002</v>
      </c>
      <c r="S26" s="58">
        <f aca="true" t="shared" si="6" ref="S26:S37">+Q26-R26</f>
        <v>0</v>
      </c>
    </row>
    <row r="27" spans="1:19" ht="12">
      <c r="A27" s="40" t="s">
        <v>176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6">
        <v>216.51</v>
      </c>
      <c r="S27" s="58">
        <f t="shared" si="6"/>
        <v>0</v>
      </c>
    </row>
    <row r="28" spans="1:19" ht="12">
      <c r="A28" s="40" t="s">
        <v>177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6">
        <v>223.54399999999998</v>
      </c>
      <c r="S28" s="58">
        <f t="shared" si="6"/>
        <v>0</v>
      </c>
    </row>
    <row r="29" spans="1:19" ht="12">
      <c r="A29" s="40" t="s">
        <v>178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6">
        <v>231.01800000000003</v>
      </c>
      <c r="S29" s="58">
        <f t="shared" si="6"/>
        <v>0</v>
      </c>
    </row>
    <row r="30" spans="1:19" ht="12">
      <c r="A30" s="40" t="s">
        <v>179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6">
        <v>230.702</v>
      </c>
      <c r="S30" s="58">
        <f t="shared" si="6"/>
        <v>0</v>
      </c>
    </row>
    <row r="31" spans="1:19" ht="12">
      <c r="A31" s="40" t="s">
        <v>180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6">
        <v>236.502</v>
      </c>
      <c r="S31" s="58">
        <f t="shared" si="6"/>
        <v>0</v>
      </c>
    </row>
    <row r="32" spans="1:19" ht="12">
      <c r="A32" s="40" t="s">
        <v>181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6">
        <v>237.215</v>
      </c>
      <c r="S32" s="58">
        <f t="shared" si="6"/>
        <v>0</v>
      </c>
    </row>
    <row r="33" spans="1:19" ht="12">
      <c r="A33" s="40" t="s">
        <v>182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6">
        <v>227.36700000000002</v>
      </c>
      <c r="S33" s="58">
        <f t="shared" si="6"/>
        <v>0</v>
      </c>
    </row>
    <row r="34" spans="1:19" ht="12">
      <c r="A34" s="40" t="s">
        <v>183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6">
        <v>239.757</v>
      </c>
      <c r="S34" s="58">
        <f t="shared" si="6"/>
        <v>0</v>
      </c>
    </row>
    <row r="35" spans="1:19" ht="12">
      <c r="A35" s="40" t="s">
        <v>184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6">
        <v>242.61</v>
      </c>
      <c r="S35" s="58">
        <f t="shared" si="6"/>
        <v>0</v>
      </c>
    </row>
    <row r="36" spans="1:19" ht="12">
      <c r="A36" s="40" t="s">
        <v>185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6">
        <v>233.594</v>
      </c>
      <c r="S36" s="58">
        <f t="shared" si="6"/>
        <v>0</v>
      </c>
    </row>
    <row r="37" spans="1:19" ht="12">
      <c r="A37" s="40" t="s">
        <v>186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6">
        <v>237.547</v>
      </c>
      <c r="S37" s="58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175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6">
        <v>234.70400000000004</v>
      </c>
      <c r="S39" s="58">
        <f aca="true" t="shared" si="7" ref="S39:S50">+Q39-R39</f>
        <v>0</v>
      </c>
    </row>
    <row r="40" spans="1:19" ht="12">
      <c r="A40" s="40" t="s">
        <v>176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6">
        <v>258.614</v>
      </c>
      <c r="S40" s="58">
        <f t="shared" si="7"/>
        <v>0</v>
      </c>
    </row>
    <row r="41" spans="1:19" ht="12">
      <c r="A41" s="40" t="s">
        <v>177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6">
        <v>261.07399999999996</v>
      </c>
      <c r="S41" s="58">
        <f t="shared" si="7"/>
        <v>0</v>
      </c>
    </row>
    <row r="42" spans="1:19" ht="12">
      <c r="A42" s="40" t="s">
        <v>178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6">
        <v>253.598</v>
      </c>
      <c r="S42" s="58">
        <f t="shared" si="7"/>
        <v>0</v>
      </c>
    </row>
    <row r="43" spans="1:19" ht="12">
      <c r="A43" s="40" t="s">
        <v>179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6">
        <v>256.996</v>
      </c>
      <c r="S43" s="58">
        <f t="shared" si="7"/>
        <v>0</v>
      </c>
    </row>
    <row r="44" spans="1:19" ht="12">
      <c r="A44" s="40" t="s">
        <v>180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6">
        <v>256.996</v>
      </c>
      <c r="S44" s="58">
        <f t="shared" si="7"/>
        <v>0</v>
      </c>
    </row>
    <row r="45" spans="1:19" ht="12">
      <c r="A45" s="40" t="s">
        <v>181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6">
        <v>259.595</v>
      </c>
      <c r="S45" s="58">
        <f t="shared" si="7"/>
        <v>0</v>
      </c>
    </row>
    <row r="46" spans="1:19" ht="12">
      <c r="A46" s="40" t="s">
        <v>182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6">
        <v>264.017</v>
      </c>
      <c r="S46" s="58">
        <f t="shared" si="7"/>
        <v>0</v>
      </c>
    </row>
    <row r="47" spans="1:19" ht="12">
      <c r="A47" s="40" t="s">
        <v>183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6">
        <v>252.375</v>
      </c>
      <c r="S47" s="58">
        <f t="shared" si="7"/>
        <v>0</v>
      </c>
    </row>
    <row r="48" spans="1:19" ht="12">
      <c r="A48" s="40" t="s">
        <v>184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6">
        <v>250.955</v>
      </c>
      <c r="S48" s="58">
        <f t="shared" si="7"/>
        <v>0</v>
      </c>
    </row>
    <row r="49" spans="1:19" ht="12">
      <c r="A49" s="40" t="s">
        <v>185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6">
        <v>247.08700000000002</v>
      </c>
      <c r="S49" s="58">
        <f t="shared" si="7"/>
        <v>0</v>
      </c>
    </row>
    <row r="50" spans="1:19" ht="12">
      <c r="A50" s="40" t="s">
        <v>186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6">
        <v>258.72</v>
      </c>
      <c r="S50" s="58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175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6">
        <v>270.395</v>
      </c>
      <c r="S52" s="58">
        <f aca="true" t="shared" si="8" ref="S52:S63">+Q52-R52</f>
        <v>0</v>
      </c>
    </row>
    <row r="53" spans="1:19" ht="12">
      <c r="A53" s="40" t="s">
        <v>176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6">
        <v>263.65</v>
      </c>
      <c r="S53" s="58">
        <f t="shared" si="8"/>
        <v>0</v>
      </c>
    </row>
    <row r="54" spans="1:19" ht="12">
      <c r="A54" s="40" t="s">
        <v>177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6">
        <v>262.928</v>
      </c>
      <c r="S54" s="58">
        <f t="shared" si="8"/>
        <v>0</v>
      </c>
    </row>
    <row r="55" spans="1:19" ht="12">
      <c r="A55" s="40" t="s">
        <v>178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6">
        <v>262.46</v>
      </c>
      <c r="S55" s="58">
        <f t="shared" si="8"/>
        <v>0</v>
      </c>
    </row>
    <row r="56" spans="1:19" ht="12">
      <c r="A56" s="40" t="s">
        <v>179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6">
        <v>270.025</v>
      </c>
      <c r="S56" s="58">
        <f t="shared" si="8"/>
        <v>0</v>
      </c>
    </row>
    <row r="57" spans="1:20" ht="12">
      <c r="A57" s="40" t="s">
        <v>180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6">
        <v>269.978</v>
      </c>
      <c r="S57" s="58">
        <f t="shared" si="8"/>
        <v>0</v>
      </c>
      <c r="T57" s="49"/>
    </row>
    <row r="58" spans="1:19" ht="12">
      <c r="A58" s="40" t="s">
        <v>181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6">
        <v>277.315</v>
      </c>
      <c r="S58" s="58">
        <f t="shared" si="8"/>
        <v>0</v>
      </c>
    </row>
    <row r="59" spans="1:19" ht="12">
      <c r="A59" s="40" t="s">
        <v>182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6">
        <v>383.562</v>
      </c>
      <c r="S59" s="58">
        <f t="shared" si="8"/>
        <v>0</v>
      </c>
    </row>
    <row r="60" spans="1:19" ht="12">
      <c r="A60" s="40" t="s">
        <v>183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6">
        <v>406.10900000000004</v>
      </c>
      <c r="S60" s="58">
        <f t="shared" si="8"/>
        <v>0</v>
      </c>
    </row>
    <row r="61" spans="1:19" ht="12">
      <c r="A61" s="40" t="s">
        <v>184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6">
        <v>194.009</v>
      </c>
      <c r="S61" s="58">
        <f t="shared" si="8"/>
        <v>0</v>
      </c>
    </row>
    <row r="62" spans="1:19" ht="12">
      <c r="A62" s="40" t="s">
        <v>185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6">
        <v>177.001</v>
      </c>
      <c r="S62" s="58">
        <f t="shared" si="8"/>
        <v>0</v>
      </c>
    </row>
    <row r="63" spans="1:19" ht="12">
      <c r="A63" s="40" t="s">
        <v>186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6">
        <v>186.352</v>
      </c>
      <c r="S63" s="58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175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6">
        <v>193.999</v>
      </c>
      <c r="S65" s="58">
        <f aca="true" t="shared" si="9" ref="S65:S70">+Q65-R65</f>
        <v>0</v>
      </c>
    </row>
    <row r="66" spans="1:19" ht="12">
      <c r="A66" s="40" t="s">
        <v>176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6">
        <v>195.192</v>
      </c>
      <c r="S66" s="58">
        <f t="shared" si="9"/>
        <v>0</v>
      </c>
    </row>
    <row r="67" spans="1:19" ht="12">
      <c r="A67" s="40" t="s">
        <v>177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6">
        <v>194.546</v>
      </c>
      <c r="S67" s="58">
        <f t="shared" si="9"/>
        <v>0</v>
      </c>
    </row>
    <row r="68" spans="1:19" ht="12">
      <c r="A68" s="40" t="s">
        <v>178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6">
        <v>198.323</v>
      </c>
      <c r="S68" s="58">
        <f t="shared" si="9"/>
        <v>0</v>
      </c>
    </row>
    <row r="69" spans="1:19" ht="12">
      <c r="A69" s="40" t="s">
        <v>179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6">
        <v>201.252</v>
      </c>
      <c r="S69" s="58">
        <f t="shared" si="9"/>
        <v>0</v>
      </c>
    </row>
    <row r="70" spans="1:19" ht="12">
      <c r="A70" s="40" t="s">
        <v>180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6">
        <v>205.73299999999998</v>
      </c>
      <c r="S70" s="58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203</v>
      </c>
      <c r="B72" s="132" t="s">
        <v>27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s="32" customFormat="1" ht="11.25">
      <c r="A73" s="43" t="s">
        <v>204</v>
      </c>
      <c r="B73" s="133" t="s">
        <v>54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s="32" customFormat="1" ht="11.25">
      <c r="A74" s="43" t="s">
        <v>205</v>
      </c>
      <c r="B74" s="133" t="s">
        <v>124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s="32" customFormat="1" ht="11.25" customHeight="1">
      <c r="A75" s="43" t="s">
        <v>33</v>
      </c>
      <c r="B75" s="133" t="s">
        <v>125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s="32" customFormat="1" ht="11.25">
      <c r="A76" s="43" t="s">
        <v>202</v>
      </c>
      <c r="B76" s="133" t="s">
        <v>53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ht="12">
      <c r="A77" s="57"/>
    </row>
    <row r="78" ht="12">
      <c r="A78" s="57"/>
    </row>
    <row r="79" ht="12">
      <c r="A79" s="57"/>
    </row>
    <row r="80" ht="12">
      <c r="A80" s="57"/>
    </row>
    <row r="81" ht="12">
      <c r="A81" s="57"/>
    </row>
    <row r="82" ht="12">
      <c r="A82" s="57"/>
    </row>
    <row r="83" ht="12">
      <c r="A83" s="57"/>
    </row>
    <row r="84" ht="12">
      <c r="A84" s="57"/>
    </row>
    <row r="85" ht="12">
      <c r="A85" s="57"/>
    </row>
    <row r="86" ht="12">
      <c r="A86" s="57"/>
    </row>
  </sheetData>
  <sheetProtection/>
  <mergeCells count="20">
    <mergeCell ref="B72:Q72"/>
    <mergeCell ref="B5:E6"/>
    <mergeCell ref="F5:F6"/>
    <mergeCell ref="I5:J5"/>
    <mergeCell ref="H5:H6"/>
    <mergeCell ref="O4:O6"/>
    <mergeCell ref="P4:P6"/>
    <mergeCell ref="H4:K4"/>
    <mergeCell ref="K5:K6"/>
    <mergeCell ref="Q4:Q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34" t="s">
        <v>107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">
      <c r="A2" s="125" t="s">
        <v>198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4" t="s">
        <v>16</v>
      </c>
      <c r="B4" s="124" t="s">
        <v>57</v>
      </c>
      <c r="C4" s="124"/>
      <c r="D4" s="124"/>
      <c r="E4" s="124"/>
      <c r="F4" s="124"/>
      <c r="G4" s="124"/>
      <c r="H4" s="60" t="s">
        <v>174</v>
      </c>
      <c r="I4" s="124" t="s">
        <v>32</v>
      </c>
      <c r="J4" s="138"/>
      <c r="K4" s="138"/>
      <c r="L4" s="124" t="s">
        <v>15</v>
      </c>
    </row>
    <row r="5" spans="1:12" ht="12.75" customHeight="1">
      <c r="A5" s="138"/>
      <c r="B5" s="126" t="s">
        <v>22</v>
      </c>
      <c r="C5" s="126" t="s">
        <v>39</v>
      </c>
      <c r="D5" s="126" t="s">
        <v>24</v>
      </c>
      <c r="E5" s="136" t="s">
        <v>169</v>
      </c>
      <c r="F5" s="136" t="s">
        <v>19</v>
      </c>
      <c r="G5" s="136" t="s">
        <v>20</v>
      </c>
      <c r="H5" s="126" t="s">
        <v>22</v>
      </c>
      <c r="I5" s="138"/>
      <c r="J5" s="138"/>
      <c r="K5" s="138"/>
      <c r="L5" s="138"/>
    </row>
    <row r="6" spans="1:12" ht="34.5" customHeight="1">
      <c r="A6" s="138"/>
      <c r="B6" s="147"/>
      <c r="C6" s="147"/>
      <c r="D6" s="147"/>
      <c r="E6" s="136"/>
      <c r="F6" s="137"/>
      <c r="G6" s="137"/>
      <c r="H6" s="127"/>
      <c r="I6" s="47" t="s">
        <v>144</v>
      </c>
      <c r="J6" s="47" t="s">
        <v>145</v>
      </c>
      <c r="K6" s="47" t="s">
        <v>28</v>
      </c>
      <c r="L6" s="138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175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176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177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178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179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180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181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182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183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184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185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186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175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176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177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178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179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180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181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182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183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184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185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186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175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176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177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178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179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180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181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182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183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184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185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186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175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176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177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178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179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180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181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182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183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184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185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186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175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176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177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178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179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180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203</v>
      </c>
      <c r="B72" s="132" t="s">
        <v>27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63"/>
      <c r="N72" s="63"/>
      <c r="O72" s="63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4" t="s">
        <v>108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53"/>
    </row>
    <row r="2" spans="1:15" ht="12">
      <c r="A2" s="125" t="s">
        <v>198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148" t="s">
        <v>157</v>
      </c>
    </row>
    <row r="3" ht="12">
      <c r="O3" s="149"/>
    </row>
    <row r="4" spans="1:15" ht="16.5" customHeight="1">
      <c r="A4" s="124" t="s">
        <v>16</v>
      </c>
      <c r="B4" s="124" t="s">
        <v>174</v>
      </c>
      <c r="C4" s="138"/>
      <c r="D4" s="138"/>
      <c r="E4" s="124" t="s">
        <v>58</v>
      </c>
      <c r="F4" s="138"/>
      <c r="G4" s="138"/>
      <c r="H4" s="124" t="s">
        <v>55</v>
      </c>
      <c r="I4" s="124"/>
      <c r="J4" s="124"/>
      <c r="K4" s="144" t="s">
        <v>56</v>
      </c>
      <c r="L4" s="144" t="s">
        <v>153</v>
      </c>
      <c r="M4" s="124" t="s">
        <v>116</v>
      </c>
      <c r="O4" s="149"/>
    </row>
    <row r="5" spans="1:15" ht="18" customHeight="1">
      <c r="A5" s="138"/>
      <c r="B5" s="126" t="s">
        <v>22</v>
      </c>
      <c r="C5" s="126" t="s">
        <v>23</v>
      </c>
      <c r="D5" s="126" t="s">
        <v>169</v>
      </c>
      <c r="E5" s="126" t="s">
        <v>152</v>
      </c>
      <c r="F5" s="126" t="s">
        <v>51</v>
      </c>
      <c r="G5" s="126" t="s">
        <v>158</v>
      </c>
      <c r="H5" s="136" t="s">
        <v>148</v>
      </c>
      <c r="I5" s="136" t="s">
        <v>22</v>
      </c>
      <c r="J5" s="136"/>
      <c r="K5" s="150"/>
      <c r="L5" s="151"/>
      <c r="M5" s="138"/>
      <c r="O5" s="149"/>
    </row>
    <row r="6" spans="1:15" ht="28.5" customHeight="1">
      <c r="A6" s="138"/>
      <c r="B6" s="147"/>
      <c r="C6" s="147"/>
      <c r="D6" s="147"/>
      <c r="E6" s="147"/>
      <c r="F6" s="147"/>
      <c r="G6" s="147"/>
      <c r="H6" s="136"/>
      <c r="I6" s="47" t="s">
        <v>149</v>
      </c>
      <c r="J6" s="47" t="s">
        <v>191</v>
      </c>
      <c r="K6" s="146"/>
      <c r="L6" s="127"/>
      <c r="M6" s="138"/>
      <c r="O6" s="149"/>
    </row>
    <row r="7" spans="1:15" ht="12">
      <c r="A7" s="53">
        <v>2001</v>
      </c>
      <c r="B7" s="64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4">
        <f>+'[1]CS-MB'!$C$52</f>
        <v>0</v>
      </c>
      <c r="G7" s="64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5">
        <f>+M7-N7</f>
        <v>0</v>
      </c>
    </row>
    <row r="8" spans="1:15" ht="12">
      <c r="A8" s="53">
        <v>2002</v>
      </c>
      <c r="B8" s="64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4">
        <f t="shared" si="0"/>
        <v>0</v>
      </c>
      <c r="G8" s="64">
        <f t="shared" si="0"/>
        <v>0</v>
      </c>
      <c r="H8" s="64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5"/>
    </row>
    <row r="9" spans="1:15" ht="12">
      <c r="A9" s="53">
        <v>2003</v>
      </c>
      <c r="B9" s="64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4">
        <f t="shared" si="2"/>
        <v>0</v>
      </c>
      <c r="G9" s="64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5"/>
    </row>
    <row r="10" spans="1:15" ht="12">
      <c r="A10" s="53">
        <v>2004</v>
      </c>
      <c r="B10" s="64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4">
        <f t="shared" si="3"/>
        <v>0</v>
      </c>
      <c r="G10" s="64">
        <f t="shared" si="3"/>
        <v>0</v>
      </c>
      <c r="H10" s="51">
        <f t="shared" si="3"/>
        <v>5.189</v>
      </c>
      <c r="I10" s="51">
        <f t="shared" si="3"/>
        <v>2.066</v>
      </c>
      <c r="J10" s="64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5"/>
    </row>
    <row r="11" spans="1:15" ht="12">
      <c r="A11" s="53">
        <v>2005</v>
      </c>
      <c r="B11" s="64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4">
        <f t="shared" si="4"/>
        <v>0</v>
      </c>
      <c r="G11" s="64">
        <f t="shared" si="4"/>
        <v>0</v>
      </c>
      <c r="H11" s="51">
        <f t="shared" si="4"/>
        <v>6.38</v>
      </c>
      <c r="I11" s="51">
        <f t="shared" si="4"/>
        <v>7.897</v>
      </c>
      <c r="J11" s="64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5"/>
    </row>
    <row r="12" spans="1:15" ht="12">
      <c r="A12" s="39">
        <v>2002</v>
      </c>
      <c r="B12" s="64"/>
      <c r="C12" s="51"/>
      <c r="D12" s="51"/>
      <c r="E12" s="51"/>
      <c r="F12" s="64"/>
      <c r="G12" s="64"/>
      <c r="H12" s="51"/>
      <c r="I12" s="51"/>
      <c r="J12" s="51"/>
      <c r="K12" s="51"/>
      <c r="L12" s="51"/>
      <c r="M12" s="51"/>
      <c r="O12" s="65"/>
    </row>
    <row r="13" spans="1:15" ht="12">
      <c r="A13" s="40" t="s">
        <v>175</v>
      </c>
      <c r="B13" s="64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4">
        <f>+'[1]CS-MB'!$D$52</f>
        <v>0</v>
      </c>
      <c r="G13" s="64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5">
        <f aca="true" t="shared" si="5" ref="O13:O24">+M13-N13</f>
        <v>0</v>
      </c>
    </row>
    <row r="14" spans="1:15" ht="12">
      <c r="A14" s="40" t="s">
        <v>176</v>
      </c>
      <c r="B14" s="64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4">
        <f>+'[1]CS-MB'!$E$52</f>
        <v>0</v>
      </c>
      <c r="G14" s="64">
        <f>+'[1]CS-MB'!$E$64</f>
        <v>0</v>
      </c>
      <c r="H14" s="64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5">
        <f t="shared" si="5"/>
        <v>0</v>
      </c>
    </row>
    <row r="15" spans="1:15" ht="12">
      <c r="A15" s="40" t="s">
        <v>177</v>
      </c>
      <c r="B15" s="64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4">
        <f>+'[1]CS-MB'!$F$52</f>
        <v>0</v>
      </c>
      <c r="G15" s="64">
        <f>+'[1]CS-MB'!$F$64</f>
        <v>0</v>
      </c>
      <c r="H15" s="64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5">
        <f t="shared" si="5"/>
        <v>0</v>
      </c>
    </row>
    <row r="16" spans="1:15" ht="12">
      <c r="A16" s="40" t="s">
        <v>178</v>
      </c>
      <c r="B16" s="64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4">
        <f>+'[1]CS-MB'!$G$52</f>
        <v>0</v>
      </c>
      <c r="G16" s="64">
        <f>+'[1]CS-MB'!$G$64</f>
        <v>0</v>
      </c>
      <c r="H16" s="64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5">
        <f t="shared" si="5"/>
        <v>0</v>
      </c>
    </row>
    <row r="17" spans="1:15" ht="12">
      <c r="A17" s="40" t="s">
        <v>179</v>
      </c>
      <c r="B17" s="64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4">
        <f>+'[1]CS-MB'!$H$52</f>
        <v>0</v>
      </c>
      <c r="G17" s="64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5">
        <f t="shared" si="5"/>
        <v>0</v>
      </c>
    </row>
    <row r="18" spans="1:15" ht="12">
      <c r="A18" s="40" t="s">
        <v>180</v>
      </c>
      <c r="B18" s="64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4">
        <f>+'[1]CS-MB'!$I$52</f>
        <v>0</v>
      </c>
      <c r="G18" s="64">
        <f>+'[1]CS-MB'!$I$64</f>
        <v>0</v>
      </c>
      <c r="H18" s="64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5">
        <f t="shared" si="5"/>
        <v>0</v>
      </c>
    </row>
    <row r="19" spans="1:15" ht="12">
      <c r="A19" s="40" t="s">
        <v>181</v>
      </c>
      <c r="B19" s="64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4">
        <f>+'[1]CS-MB'!$J$52</f>
        <v>0</v>
      </c>
      <c r="G19" s="64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5">
        <f t="shared" si="5"/>
        <v>0</v>
      </c>
    </row>
    <row r="20" spans="1:15" ht="12">
      <c r="A20" s="40" t="s">
        <v>182</v>
      </c>
      <c r="B20" s="64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4">
        <f>+'[1]CS-MB'!$K$52</f>
        <v>0</v>
      </c>
      <c r="G20" s="64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5">
        <f t="shared" si="5"/>
        <v>0</v>
      </c>
    </row>
    <row r="21" spans="1:15" ht="12">
      <c r="A21" s="40" t="s">
        <v>183</v>
      </c>
      <c r="B21" s="64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4">
        <f>+'[1]CS-MB'!$L$52</f>
        <v>0</v>
      </c>
      <c r="G21" s="64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5">
        <f t="shared" si="5"/>
        <v>0</v>
      </c>
    </row>
    <row r="22" spans="1:15" ht="12">
      <c r="A22" s="40" t="s">
        <v>184</v>
      </c>
      <c r="B22" s="64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4">
        <f>+'[1]CS-MB'!$M$52</f>
        <v>0</v>
      </c>
      <c r="G22" s="64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5">
        <f t="shared" si="5"/>
        <v>0</v>
      </c>
    </row>
    <row r="23" spans="1:15" ht="12">
      <c r="A23" s="40" t="s">
        <v>185</v>
      </c>
      <c r="B23" s="64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4">
        <f>+'[1]CS-MB'!$N$52</f>
        <v>0</v>
      </c>
      <c r="G23" s="64">
        <f>+'[1]CS-MB'!$N$64</f>
        <v>0</v>
      </c>
      <c r="H23" s="64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5">
        <f t="shared" si="5"/>
        <v>0</v>
      </c>
    </row>
    <row r="24" spans="1:15" ht="12">
      <c r="A24" s="40" t="s">
        <v>186</v>
      </c>
      <c r="B24" s="64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4">
        <f>+'[1]CS-MB'!$O$52</f>
        <v>0</v>
      </c>
      <c r="G24" s="64">
        <f>+'[1]CS-MB'!$O$64</f>
        <v>0</v>
      </c>
      <c r="H24" s="64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5">
        <f t="shared" si="5"/>
        <v>0</v>
      </c>
    </row>
    <row r="25" spans="1:15" ht="12">
      <c r="A25" s="39">
        <v>2003</v>
      </c>
      <c r="B25" s="64"/>
      <c r="C25" s="51"/>
      <c r="D25" s="51"/>
      <c r="E25" s="51"/>
      <c r="F25" s="64"/>
      <c r="G25" s="64"/>
      <c r="H25" s="51"/>
      <c r="I25" s="51"/>
      <c r="J25" s="51"/>
      <c r="K25" s="51"/>
      <c r="L25" s="51"/>
      <c r="M25" s="51"/>
      <c r="O25" s="65"/>
    </row>
    <row r="26" spans="1:15" ht="12">
      <c r="A26" s="40" t="s">
        <v>175</v>
      </c>
      <c r="B26" s="64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4">
        <f>+'[1]CS-MB'!$P$52</f>
        <v>0</v>
      </c>
      <c r="G26" s="64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5">
        <f aca="true" t="shared" si="6" ref="O26:O37">+M26-N26</f>
        <v>0</v>
      </c>
    </row>
    <row r="27" spans="1:15" ht="12">
      <c r="A27" s="40" t="s">
        <v>176</v>
      </c>
      <c r="B27" s="64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4">
        <f>+'[1]CS-MB'!$Q$52</f>
        <v>0</v>
      </c>
      <c r="G27" s="64">
        <f>+'[1]CS-MB'!$Q$64</f>
        <v>0</v>
      </c>
      <c r="H27" s="64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5">
        <f t="shared" si="6"/>
        <v>0</v>
      </c>
    </row>
    <row r="28" spans="1:15" ht="12">
      <c r="A28" s="40" t="s">
        <v>177</v>
      </c>
      <c r="B28" s="64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4">
        <f>+'[1]CS-MB'!$R$52</f>
        <v>0</v>
      </c>
      <c r="G28" s="64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5">
        <f t="shared" si="6"/>
        <v>0</v>
      </c>
    </row>
    <row r="29" spans="1:15" ht="12">
      <c r="A29" s="40" t="s">
        <v>178</v>
      </c>
      <c r="B29" s="64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4">
        <f>+'[1]CS-MB'!$S$52</f>
        <v>0</v>
      </c>
      <c r="G29" s="64">
        <f>+'[1]CS-MB'!$S$64</f>
        <v>0</v>
      </c>
      <c r="H29" s="64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5">
        <f t="shared" si="6"/>
        <v>0</v>
      </c>
    </row>
    <row r="30" spans="1:15" ht="12">
      <c r="A30" s="40" t="s">
        <v>179</v>
      </c>
      <c r="B30" s="64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4">
        <f>+'[1]CS-MB'!$T$52</f>
        <v>0</v>
      </c>
      <c r="G30" s="64">
        <f>+'[1]CS-MB'!$T$64</f>
        <v>0</v>
      </c>
      <c r="H30" s="64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5">
        <f t="shared" si="6"/>
        <v>0</v>
      </c>
    </row>
    <row r="31" spans="1:15" ht="12">
      <c r="A31" s="40" t="s">
        <v>180</v>
      </c>
      <c r="B31" s="64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4">
        <f>+'[1]CS-MB'!$U$52</f>
        <v>0</v>
      </c>
      <c r="G31" s="64">
        <f>+'[1]CS-MB'!$U$64</f>
        <v>0</v>
      </c>
      <c r="H31" s="64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5">
        <f t="shared" si="6"/>
        <v>0</v>
      </c>
    </row>
    <row r="32" spans="1:15" ht="12">
      <c r="A32" s="40" t="s">
        <v>181</v>
      </c>
      <c r="B32" s="64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4">
        <f>+'[1]CS-MB'!$V$52</f>
        <v>0</v>
      </c>
      <c r="G32" s="64">
        <f>+'[1]CS-MB'!$V$64</f>
        <v>0</v>
      </c>
      <c r="H32" s="64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5">
        <f t="shared" si="6"/>
        <v>0</v>
      </c>
    </row>
    <row r="33" spans="1:15" ht="12">
      <c r="A33" s="40" t="s">
        <v>182</v>
      </c>
      <c r="B33" s="64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4">
        <f>+'[1]CS-MB'!$W$52</f>
        <v>0</v>
      </c>
      <c r="G33" s="64">
        <f>+'[1]CS-MB'!$W$64</f>
        <v>0</v>
      </c>
      <c r="H33" s="64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5">
        <f t="shared" si="6"/>
        <v>0</v>
      </c>
    </row>
    <row r="34" spans="1:15" ht="12">
      <c r="A34" s="40" t="s">
        <v>183</v>
      </c>
      <c r="B34" s="64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4">
        <f>+'[1]CS-MB'!$X$52</f>
        <v>0</v>
      </c>
      <c r="G34" s="64">
        <f>+'[1]CS-MB'!$X$64</f>
        <v>0</v>
      </c>
      <c r="H34" s="64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5">
        <f t="shared" si="6"/>
        <v>0</v>
      </c>
    </row>
    <row r="35" spans="1:15" ht="12">
      <c r="A35" s="40" t="s">
        <v>184</v>
      </c>
      <c r="B35" s="64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4">
        <f>+'[1]CS-MB'!$Y$52</f>
        <v>0</v>
      </c>
      <c r="G35" s="64">
        <f>+'[1]CS-MB'!$Y$64</f>
        <v>0</v>
      </c>
      <c r="H35" s="64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5">
        <f t="shared" si="6"/>
        <v>0</v>
      </c>
    </row>
    <row r="36" spans="1:15" ht="12">
      <c r="A36" s="40" t="s">
        <v>185</v>
      </c>
      <c r="B36" s="64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4">
        <f>+'[1]CS-MB'!$Z$52</f>
        <v>0</v>
      </c>
      <c r="G36" s="64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5">
        <f t="shared" si="6"/>
        <v>0</v>
      </c>
    </row>
    <row r="37" spans="1:15" ht="12">
      <c r="A37" s="40" t="s">
        <v>186</v>
      </c>
      <c r="B37" s="64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4">
        <f>+'[1]CS-MB'!$AA$52</f>
        <v>0</v>
      </c>
      <c r="G37" s="64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5">
        <f t="shared" si="6"/>
        <v>0</v>
      </c>
    </row>
    <row r="38" spans="1:15" ht="12">
      <c r="A38" s="39">
        <v>2004</v>
      </c>
      <c r="B38" s="64"/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51"/>
      <c r="O38" s="65"/>
    </row>
    <row r="39" spans="1:15" ht="12">
      <c r="A39" s="40" t="s">
        <v>175</v>
      </c>
      <c r="B39" s="64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4">
        <f>+'[1]CS-MB'!$AB$52</f>
        <v>0</v>
      </c>
      <c r="G39" s="64">
        <f>+'[1]CS-MB'!$AB$64</f>
        <v>0</v>
      </c>
      <c r="H39" s="64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5">
        <f aca="true" t="shared" si="7" ref="O39:O50">+M39-N39</f>
        <v>0</v>
      </c>
    </row>
    <row r="40" spans="1:15" ht="12">
      <c r="A40" s="40" t="s">
        <v>176</v>
      </c>
      <c r="B40" s="64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4">
        <f>+'[1]CS-MB'!$AC$52</f>
        <v>0</v>
      </c>
      <c r="G40" s="64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5">
        <f t="shared" si="7"/>
        <v>0</v>
      </c>
    </row>
    <row r="41" spans="1:15" ht="12">
      <c r="A41" s="40" t="s">
        <v>177</v>
      </c>
      <c r="B41" s="64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4">
        <f>+'[1]CS-MB'!$AD$52</f>
        <v>0</v>
      </c>
      <c r="G41" s="64">
        <f>+'[1]CS-MB'!$AD$64</f>
        <v>0</v>
      </c>
      <c r="H41" s="64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5">
        <f t="shared" si="7"/>
        <v>0</v>
      </c>
    </row>
    <row r="42" spans="1:15" ht="12">
      <c r="A42" s="40" t="s">
        <v>178</v>
      </c>
      <c r="B42" s="64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4">
        <f>+'[1]CS-MB'!$AE$52</f>
        <v>0</v>
      </c>
      <c r="G42" s="64">
        <f>+'[1]CS-MB'!$AE$64</f>
        <v>0</v>
      </c>
      <c r="H42" s="64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5">
        <f t="shared" si="7"/>
        <v>0</v>
      </c>
    </row>
    <row r="43" spans="1:15" ht="12">
      <c r="A43" s="40" t="s">
        <v>179</v>
      </c>
      <c r="B43" s="64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4">
        <f>+'[1]CS-MB'!$AF$52</f>
        <v>0</v>
      </c>
      <c r="G43" s="64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5">
        <f t="shared" si="7"/>
        <v>0</v>
      </c>
    </row>
    <row r="44" spans="1:15" ht="12">
      <c r="A44" s="40" t="s">
        <v>180</v>
      </c>
      <c r="B44" s="64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4">
        <f>+'[1]CS-MB'!$AG$52</f>
        <v>0</v>
      </c>
      <c r="G44" s="64">
        <f>+'[1]CS-MB'!$AG$64</f>
        <v>0</v>
      </c>
      <c r="H44" s="51">
        <f>+'[1]CS-MB'!$AG$11</f>
        <v>5.678</v>
      </c>
      <c r="I44" s="51">
        <f>+'[1]CS-MB'!$AG$15</f>
        <v>0.911</v>
      </c>
      <c r="J44" s="64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5">
        <f t="shared" si="7"/>
        <v>0</v>
      </c>
    </row>
    <row r="45" spans="1:15" ht="12">
      <c r="A45" s="40" t="s">
        <v>181</v>
      </c>
      <c r="B45" s="64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4">
        <f>+'[1]CS-MB'!$AH$52</f>
        <v>0</v>
      </c>
      <c r="G45" s="64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5">
        <f t="shared" si="7"/>
        <v>0</v>
      </c>
    </row>
    <row r="46" spans="1:15" ht="12">
      <c r="A46" s="40" t="s">
        <v>182</v>
      </c>
      <c r="B46" s="64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4">
        <f>+'[1]CS-MB'!$AI$52</f>
        <v>0</v>
      </c>
      <c r="G46" s="64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5">
        <f t="shared" si="7"/>
        <v>0</v>
      </c>
    </row>
    <row r="47" spans="1:15" ht="12">
      <c r="A47" s="40" t="s">
        <v>183</v>
      </c>
      <c r="B47" s="64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4">
        <f>+'[1]CS-MB'!$AJ$52</f>
        <v>0</v>
      </c>
      <c r="G47" s="64">
        <f>+'[1]CS-MB'!$AJ$64</f>
        <v>0</v>
      </c>
      <c r="H47" s="51">
        <f>+'[1]CS-MB'!$AJ$11</f>
        <v>10.416</v>
      </c>
      <c r="I47" s="51">
        <f>+'[1]CS-MB'!$AJ$15</f>
        <v>1.605</v>
      </c>
      <c r="J47" s="64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5">
        <f t="shared" si="7"/>
        <v>0</v>
      </c>
    </row>
    <row r="48" spans="1:15" ht="12">
      <c r="A48" s="40" t="s">
        <v>184</v>
      </c>
      <c r="B48" s="64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4">
        <f>+'[1]CS-MB'!$AK$52</f>
        <v>0</v>
      </c>
      <c r="G48" s="64">
        <f>+'[1]CS-MB'!$AK$64</f>
        <v>0</v>
      </c>
      <c r="H48" s="64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5">
        <f t="shared" si="7"/>
        <v>0</v>
      </c>
    </row>
    <row r="49" spans="1:15" ht="12">
      <c r="A49" s="40" t="s">
        <v>185</v>
      </c>
      <c r="B49" s="64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4">
        <f>+'[1]CS-MB'!$AL$52</f>
        <v>0</v>
      </c>
      <c r="G49" s="64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5">
        <f t="shared" si="7"/>
        <v>0</v>
      </c>
    </row>
    <row r="50" spans="1:15" ht="12">
      <c r="A50" s="40" t="s">
        <v>186</v>
      </c>
      <c r="B50" s="64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4">
        <f>+'[1]CS-MB'!$AM$52</f>
        <v>0</v>
      </c>
      <c r="G50" s="64">
        <f>+'[1]CS-MB'!$AM$64</f>
        <v>0</v>
      </c>
      <c r="H50" s="51">
        <f>+'[1]CS-MB'!$AM$11</f>
        <v>5.189</v>
      </c>
      <c r="I50" s="51">
        <f>+'[1]CS-MB'!$AM$15</f>
        <v>2.066</v>
      </c>
      <c r="J50" s="64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5">
        <f t="shared" si="7"/>
        <v>0</v>
      </c>
    </row>
    <row r="51" spans="1:15" ht="12">
      <c r="A51" s="39">
        <v>2005</v>
      </c>
      <c r="B51" s="64"/>
      <c r="C51" s="28"/>
      <c r="D51" s="28"/>
      <c r="E51" s="28"/>
      <c r="F51" s="64"/>
      <c r="G51" s="64"/>
      <c r="H51" s="28"/>
      <c r="I51" s="28"/>
      <c r="J51" s="28"/>
      <c r="K51" s="28"/>
      <c r="L51" s="28"/>
      <c r="M51" s="51"/>
      <c r="O51" s="65"/>
    </row>
    <row r="52" spans="1:15" ht="12">
      <c r="A52" s="40" t="s">
        <v>175</v>
      </c>
      <c r="B52" s="64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4">
        <f>+'[1]CS-MB'!$AN$52</f>
        <v>0</v>
      </c>
      <c r="G52" s="64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5">
        <f aca="true" t="shared" si="8" ref="O52:O63">+M52-N52</f>
        <v>0</v>
      </c>
    </row>
    <row r="53" spans="1:15" ht="12">
      <c r="A53" s="40" t="s">
        <v>176</v>
      </c>
      <c r="B53" s="64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4">
        <f>+'[1]CS-MB'!$AO$52</f>
        <v>0</v>
      </c>
      <c r="G53" s="64">
        <f>+'[1]CS-MB'!$AO$64</f>
        <v>0</v>
      </c>
      <c r="H53" s="51">
        <f>+'[1]CS-MB'!$AO$11</f>
        <v>4.804</v>
      </c>
      <c r="I53" s="51">
        <f>+'[1]CS-MB'!$AO$15</f>
        <v>2.212</v>
      </c>
      <c r="J53" s="64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5">
        <f t="shared" si="8"/>
        <v>0</v>
      </c>
    </row>
    <row r="54" spans="1:15" ht="12">
      <c r="A54" s="40" t="s">
        <v>177</v>
      </c>
      <c r="B54" s="64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4">
        <f>+'[1]CS-MB'!$AP$52</f>
        <v>0</v>
      </c>
      <c r="G54" s="64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5">
        <f t="shared" si="8"/>
        <v>0</v>
      </c>
    </row>
    <row r="55" spans="1:15" ht="12">
      <c r="A55" s="40" t="s">
        <v>178</v>
      </c>
      <c r="B55" s="64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4">
        <f>+'[1]CS-MB'!$AQ$52</f>
        <v>0</v>
      </c>
      <c r="G55" s="64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5">
        <f t="shared" si="8"/>
        <v>0</v>
      </c>
    </row>
    <row r="56" spans="1:15" ht="12">
      <c r="A56" s="40" t="s">
        <v>179</v>
      </c>
      <c r="B56" s="64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4">
        <f>+'[1]CS-MB'!$AR$52</f>
        <v>0</v>
      </c>
      <c r="G56" s="64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5">
        <f t="shared" si="8"/>
        <v>0</v>
      </c>
    </row>
    <row r="57" spans="1:15" ht="12">
      <c r="A57" s="40" t="s">
        <v>180</v>
      </c>
      <c r="B57" s="64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4">
        <f>+'[1]CS-MB'!$AS$52</f>
        <v>0</v>
      </c>
      <c r="G57" s="64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5">
        <f t="shared" si="8"/>
        <v>0</v>
      </c>
    </row>
    <row r="58" spans="1:15" ht="12">
      <c r="A58" s="40" t="s">
        <v>181</v>
      </c>
      <c r="B58" s="64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4">
        <f>+'[1]CS-MB'!$AT$52</f>
        <v>0</v>
      </c>
      <c r="G58" s="64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5">
        <f t="shared" si="8"/>
        <v>0</v>
      </c>
    </row>
    <row r="59" spans="1:15" ht="12">
      <c r="A59" s="40" t="s">
        <v>182</v>
      </c>
      <c r="B59" s="64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4">
        <f>+'[1]CS-MB'!$AU$52</f>
        <v>0</v>
      </c>
      <c r="G59" s="64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5">
        <f t="shared" si="8"/>
        <v>0</v>
      </c>
    </row>
    <row r="60" spans="1:15" ht="12">
      <c r="A60" s="40" t="s">
        <v>183</v>
      </c>
      <c r="B60" s="64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4">
        <f>+'[1]CS-MB'!$AV$52</f>
        <v>0</v>
      </c>
      <c r="G60" s="64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5">
        <f t="shared" si="8"/>
        <v>0</v>
      </c>
    </row>
    <row r="61" spans="1:15" ht="12">
      <c r="A61" s="40" t="s">
        <v>184</v>
      </c>
      <c r="B61" s="64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4">
        <f>+'[1]CS-MB'!$AW$52</f>
        <v>0</v>
      </c>
      <c r="G61" s="64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5">
        <f t="shared" si="8"/>
        <v>0</v>
      </c>
    </row>
    <row r="62" spans="1:15" ht="12">
      <c r="A62" s="40" t="s">
        <v>185</v>
      </c>
      <c r="B62" s="64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4">
        <f>+'[1]CS-MB'!$AX$52</f>
        <v>0</v>
      </c>
      <c r="G62" s="64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5">
        <f t="shared" si="8"/>
        <v>0</v>
      </c>
    </row>
    <row r="63" spans="1:15" ht="12">
      <c r="A63" s="40" t="s">
        <v>186</v>
      </c>
      <c r="B63" s="64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4">
        <f>+'[1]CS-MB'!$AY$52</f>
        <v>0</v>
      </c>
      <c r="G63" s="64">
        <f>+'[1]CS-MB'!$AY$64</f>
        <v>0</v>
      </c>
      <c r="H63" s="51">
        <f>+'[1]CS-MB'!$AY$11</f>
        <v>6.38</v>
      </c>
      <c r="I63" s="51">
        <f>+'[1]CS-MB'!$AY$15</f>
        <v>7.897</v>
      </c>
      <c r="J63" s="64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5">
        <f t="shared" si="8"/>
        <v>0</v>
      </c>
    </row>
    <row r="64" spans="1:15" ht="12">
      <c r="A64" s="39">
        <v>2006</v>
      </c>
      <c r="B64" s="64"/>
      <c r="C64" s="51"/>
      <c r="D64" s="51"/>
      <c r="E64" s="51"/>
      <c r="F64" s="64"/>
      <c r="G64" s="64"/>
      <c r="H64" s="51"/>
      <c r="I64" s="51"/>
      <c r="J64" s="64"/>
      <c r="K64" s="51"/>
      <c r="L64" s="51"/>
      <c r="M64" s="51"/>
      <c r="O64" s="65"/>
    </row>
    <row r="65" spans="1:15" ht="12">
      <c r="A65" s="40" t="s">
        <v>175</v>
      </c>
      <c r="B65" s="64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4">
        <f>+'[1]CS-MB'!$AZ$52</f>
        <v>0</v>
      </c>
      <c r="G65" s="64">
        <f>+'[1]CS-MB'!$AZ$64</f>
        <v>0</v>
      </c>
      <c r="H65" s="51">
        <f>+'[1]CS-MB'!$AZ$11</f>
        <v>7.651</v>
      </c>
      <c r="I65" s="51">
        <f>+'[1]CS-MB'!$AZ$15</f>
        <v>5.732</v>
      </c>
      <c r="J65" s="64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5">
        <f aca="true" t="shared" si="10" ref="O65:O70">+M65-N65</f>
        <v>0</v>
      </c>
    </row>
    <row r="66" spans="1:15" ht="12">
      <c r="A66" s="40" t="s">
        <v>176</v>
      </c>
      <c r="B66" s="64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4">
        <f>+'[1]CS-MB'!$BA$64</f>
        <v>0</v>
      </c>
      <c r="H66" s="51">
        <f>+'[1]CS-MB'!$BA$11</f>
        <v>7.923</v>
      </c>
      <c r="I66" s="51">
        <f>+'[1]CS-MB'!$BA$15</f>
        <v>3.499</v>
      </c>
      <c r="J66" s="64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5">
        <f t="shared" si="10"/>
        <v>0</v>
      </c>
    </row>
    <row r="67" spans="1:15" ht="12">
      <c r="A67" s="40" t="s">
        <v>177</v>
      </c>
      <c r="B67" s="64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4">
        <f>+'[1]CS-MB'!$BB$64</f>
        <v>0</v>
      </c>
      <c r="H67" s="64">
        <f>+'[1]CS-MB'!$BB$11</f>
        <v>0.007</v>
      </c>
      <c r="I67" s="51">
        <f>+'[1]CS-MB'!$BB$15</f>
        <v>10.445</v>
      </c>
      <c r="J67" s="64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5">
        <f t="shared" si="10"/>
        <v>0</v>
      </c>
    </row>
    <row r="68" spans="1:15" ht="12">
      <c r="A68" s="40" t="s">
        <v>178</v>
      </c>
      <c r="B68" s="64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4">
        <f>+'[1]CS-MB'!$BC$64</f>
        <v>0</v>
      </c>
      <c r="H68" s="64">
        <f>+'[1]CS-MB'!$BC$11</f>
        <v>0.007</v>
      </c>
      <c r="I68" s="51">
        <f>+'[1]CS-MB'!$BC$15</f>
        <v>5.873</v>
      </c>
      <c r="J68" s="64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5">
        <f t="shared" si="10"/>
        <v>0</v>
      </c>
    </row>
    <row r="69" spans="1:15" ht="12">
      <c r="A69" s="40" t="s">
        <v>179</v>
      </c>
      <c r="B69" s="64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4">
        <f>+'[1]CS-MB'!$BD$64</f>
        <v>0</v>
      </c>
      <c r="H69" s="64">
        <f>+'[1]CS-MB'!$BD$11</f>
        <v>0.007</v>
      </c>
      <c r="I69" s="51">
        <f>+'[1]CS-MB'!$BD$15</f>
        <v>18.638</v>
      </c>
      <c r="J69" s="64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5">
        <f t="shared" si="10"/>
        <v>0</v>
      </c>
    </row>
    <row r="70" spans="1:15" s="29" customFormat="1" ht="12">
      <c r="A70" s="66" t="s">
        <v>180</v>
      </c>
      <c r="B70" s="64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4">
        <f>+'[1]CS-MB'!$BE$64</f>
        <v>0</v>
      </c>
      <c r="H70" s="64">
        <f>+'[1]CS-MB'!$BE$11</f>
        <v>0.011</v>
      </c>
      <c r="I70" s="51">
        <f>+'[1]CS-MB'!$BE$15</f>
        <v>17.07</v>
      </c>
      <c r="J70" s="64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5">
        <f t="shared" si="10"/>
        <v>0</v>
      </c>
    </row>
    <row r="71" spans="1:13" s="29" customFormat="1" ht="1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s="32" customFormat="1" ht="12.75" customHeight="1">
      <c r="A72" s="43" t="s">
        <v>203</v>
      </c>
      <c r="B72" s="152" t="s">
        <v>27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34" t="s">
        <v>109</v>
      </c>
      <c r="B1" s="155"/>
      <c r="C1" s="155"/>
      <c r="D1" s="155"/>
      <c r="E1" s="155"/>
      <c r="F1" s="155"/>
      <c r="G1" s="155"/>
      <c r="H1" s="155"/>
      <c r="I1" s="155"/>
    </row>
    <row r="2" spans="1:9" s="45" customFormat="1" ht="12">
      <c r="A2" s="125" t="s">
        <v>198</v>
      </c>
      <c r="B2" s="156"/>
      <c r="C2" s="156"/>
      <c r="D2" s="156"/>
      <c r="E2" s="156"/>
      <c r="F2" s="156"/>
      <c r="G2" s="156"/>
      <c r="H2" s="156"/>
      <c r="I2" s="156"/>
    </row>
    <row r="3" spans="2:9" s="45" customFormat="1" ht="12">
      <c r="B3" s="61"/>
      <c r="C3" s="61"/>
      <c r="D3" s="61"/>
      <c r="E3" s="61"/>
      <c r="F3" s="61"/>
      <c r="G3" s="61"/>
      <c r="H3" s="61"/>
      <c r="I3" s="61"/>
    </row>
    <row r="4" spans="1:9" s="45" customFormat="1" ht="54" customHeight="1">
      <c r="A4" s="36" t="s">
        <v>16</v>
      </c>
      <c r="B4" s="46" t="s">
        <v>57</v>
      </c>
      <c r="C4" s="46" t="s">
        <v>58</v>
      </c>
      <c r="D4" s="46" t="s">
        <v>174</v>
      </c>
      <c r="E4" s="46" t="s">
        <v>192</v>
      </c>
      <c r="F4" s="46" t="s">
        <v>187</v>
      </c>
      <c r="G4" s="46" t="s">
        <v>20</v>
      </c>
      <c r="H4" s="46" t="s">
        <v>159</v>
      </c>
      <c r="I4" s="46" t="s">
        <v>15</v>
      </c>
    </row>
    <row r="5" spans="1:9" ht="12">
      <c r="A5" s="68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68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68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68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68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69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5" t="s">
        <v>175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5" t="s">
        <v>176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5" t="s">
        <v>177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5" t="s">
        <v>178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5" t="s">
        <v>179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5" t="s">
        <v>180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5" t="s">
        <v>181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5" t="s">
        <v>182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5" t="s">
        <v>183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5" t="s">
        <v>184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5" t="s">
        <v>185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5" t="s">
        <v>186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69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5" t="s">
        <v>175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5" t="s">
        <v>176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5" t="s">
        <v>177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5" t="s">
        <v>178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5" t="s">
        <v>179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5" t="s">
        <v>180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5" t="s">
        <v>181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5" t="s">
        <v>182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5" t="s">
        <v>183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5" t="s">
        <v>184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5" t="s">
        <v>185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5" t="s">
        <v>186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69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5" t="s">
        <v>175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5" t="s">
        <v>176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5" t="s">
        <v>177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5" t="s">
        <v>178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5" t="s">
        <v>179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5" t="s">
        <v>180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5" t="s">
        <v>181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5" t="s">
        <v>182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5" t="s">
        <v>183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5" t="s">
        <v>184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5" t="s">
        <v>185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5" t="s">
        <v>186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69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5" t="s">
        <v>175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5" t="s">
        <v>176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5" t="s">
        <v>177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5" t="s">
        <v>178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5" t="s">
        <v>179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5" t="s">
        <v>180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5" t="s">
        <v>181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5" t="s">
        <v>182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5" t="s">
        <v>183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5" t="s">
        <v>184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5" t="s">
        <v>185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5" t="s">
        <v>186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69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5" t="s">
        <v>175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5" t="s">
        <v>176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5" t="s">
        <v>177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5" t="s">
        <v>178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5" t="s">
        <v>179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5" t="s">
        <v>43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5"/>
    </row>
    <row r="71" spans="1:9" s="45" customFormat="1" ht="12">
      <c r="A71" s="134" t="s">
        <v>110</v>
      </c>
      <c r="B71" s="155"/>
      <c r="C71" s="155"/>
      <c r="D71" s="155"/>
      <c r="E71" s="155"/>
      <c r="F71" s="155"/>
      <c r="G71" s="155"/>
      <c r="H71" s="155"/>
      <c r="I71" s="155"/>
    </row>
    <row r="72" spans="1:9" s="45" customFormat="1" ht="12">
      <c r="A72" s="125" t="s">
        <v>198</v>
      </c>
      <c r="B72" s="156"/>
      <c r="C72" s="156"/>
      <c r="D72" s="156"/>
      <c r="E72" s="156"/>
      <c r="F72" s="156"/>
      <c r="G72" s="156"/>
      <c r="H72" s="156"/>
      <c r="I72" s="156"/>
    </row>
    <row r="73" spans="2:9" s="45" customFormat="1" ht="12">
      <c r="B73" s="61"/>
      <c r="C73" s="61"/>
      <c r="D73" s="61"/>
      <c r="E73" s="61"/>
      <c r="F73" s="61"/>
      <c r="G73" s="61"/>
      <c r="H73" s="61"/>
      <c r="I73" s="61"/>
    </row>
    <row r="74" spans="1:9" s="45" customFormat="1" ht="36">
      <c r="A74" s="36" t="s">
        <v>16</v>
      </c>
      <c r="B74" s="46" t="s">
        <v>21</v>
      </c>
      <c r="C74" s="46" t="s">
        <v>58</v>
      </c>
      <c r="D74" s="46" t="s">
        <v>174</v>
      </c>
      <c r="E74" s="46" t="s">
        <v>188</v>
      </c>
      <c r="F74" s="46" t="s">
        <v>187</v>
      </c>
      <c r="G74" s="46" t="s">
        <v>29</v>
      </c>
      <c r="H74" s="46" t="s">
        <v>143</v>
      </c>
      <c r="I74" s="46" t="s">
        <v>173</v>
      </c>
    </row>
    <row r="75" spans="1:9" ht="12">
      <c r="A75" s="68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68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68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68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68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69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5" t="s">
        <v>175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5" t="s">
        <v>176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5" t="s">
        <v>177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5" t="s">
        <v>178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5" t="s">
        <v>179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5" t="s">
        <v>180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5" t="s">
        <v>181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5" t="s">
        <v>182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5" t="s">
        <v>183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5" t="s">
        <v>184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5" t="s">
        <v>185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5" t="s">
        <v>186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69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5" t="s">
        <v>175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5" t="s">
        <v>176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5" t="s">
        <v>177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5" t="s">
        <v>178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5" t="s">
        <v>179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5" t="s">
        <v>180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5" t="s">
        <v>181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5" t="s">
        <v>182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5" t="s">
        <v>183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5" t="s">
        <v>184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5" t="s">
        <v>185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5" t="s">
        <v>186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69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5" t="s">
        <v>175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5" t="s">
        <v>176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5" t="s">
        <v>177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5" t="s">
        <v>178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5" t="s">
        <v>179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5" t="s">
        <v>180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5" t="s">
        <v>181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5" t="s">
        <v>182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5" t="s">
        <v>183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5" t="s">
        <v>184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5" t="s">
        <v>185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5" t="s">
        <v>186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69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5" t="s">
        <v>175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5" t="s">
        <v>176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5" t="s">
        <v>177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5" t="s">
        <v>178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5" t="s">
        <v>179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5" t="s">
        <v>180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5" t="s">
        <v>181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5" t="s">
        <v>182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5" t="s">
        <v>183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5" t="s">
        <v>184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5" t="s">
        <v>185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5" t="s">
        <v>186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69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5" t="s">
        <v>175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5" t="s">
        <v>176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5" t="s">
        <v>177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5" t="s">
        <v>178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5" t="s">
        <v>179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5" t="s">
        <v>180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0"/>
    </row>
    <row r="141" spans="1:9" ht="12">
      <c r="A141" s="57" t="s">
        <v>203</v>
      </c>
      <c r="B141" s="154"/>
      <c r="C141" s="154"/>
      <c r="D141" s="154"/>
      <c r="E141" s="154"/>
      <c r="F141" s="154"/>
      <c r="G141" s="154"/>
      <c r="H141" s="154"/>
      <c r="I141" s="154"/>
    </row>
    <row r="142" ht="12">
      <c r="A142" s="70"/>
    </row>
    <row r="143" ht="12">
      <c r="A143" s="70"/>
    </row>
    <row r="144" ht="12">
      <c r="A144" s="70"/>
    </row>
    <row r="145" ht="12">
      <c r="A145" s="70"/>
    </row>
    <row r="146" ht="12">
      <c r="A146" s="70"/>
    </row>
    <row r="147" ht="12">
      <c r="A147" s="70"/>
    </row>
    <row r="148" ht="12">
      <c r="A148" s="70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tabSelected="1" view="pageBreakPreview" zoomScaleNormal="75" zoomScaleSheetLayoutView="100" zoomScalePageLayoutView="0" workbookViewId="0" topLeftCell="A17">
      <selection activeCell="H78" sqref="H78"/>
    </sheetView>
  </sheetViews>
  <sheetFormatPr defaultColWidth="9.140625" defaultRowHeight="12.75"/>
  <cols>
    <col min="1" max="1" width="10.28125" style="27" bestFit="1" customWidth="1"/>
    <col min="2" max="2" width="8.140625" style="27" customWidth="1"/>
    <col min="3" max="3" width="11.28125" style="33" customWidth="1"/>
    <col min="4" max="4" width="10.00390625" style="33" customWidth="1"/>
    <col min="5" max="5" width="7.421875" style="33" customWidth="1"/>
    <col min="6" max="6" width="9.28125" style="33" customWidth="1"/>
    <col min="7" max="7" width="8.421875" style="33" customWidth="1"/>
    <col min="8" max="8" width="12.140625" style="33" customWidth="1"/>
    <col min="9" max="10" width="12.28125" style="33" customWidth="1"/>
    <col min="11" max="11" width="11.8515625" style="33" customWidth="1"/>
    <col min="12" max="12" width="12.00390625" style="33" bestFit="1" customWidth="1"/>
    <col min="13" max="13" width="8.28125" style="86" customWidth="1"/>
    <col min="14" max="14" width="8.28125" style="76" customWidth="1"/>
    <col min="15" max="15" width="8.00390625" style="76" customWidth="1"/>
    <col min="16" max="16384" width="9.140625" style="76" customWidth="1"/>
  </cols>
  <sheetData>
    <row r="1" ht="12">
      <c r="O1" s="92"/>
    </row>
    <row r="2" spans="1:12" ht="12">
      <c r="A2" s="164" t="s">
        <v>218</v>
      </c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2">
      <c r="A3" s="164" t="s">
        <v>198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2">
      <c r="A4" s="93"/>
      <c r="B4" s="93"/>
      <c r="C4" s="94"/>
      <c r="D4" s="95"/>
      <c r="E4" s="95"/>
      <c r="F4" s="95"/>
      <c r="G4" s="95"/>
      <c r="H4" s="95"/>
      <c r="I4" s="95"/>
      <c r="J4" s="95"/>
      <c r="K4" s="95"/>
      <c r="L4" s="95"/>
    </row>
    <row r="5" spans="1:12" ht="27.75" customHeight="1">
      <c r="A5" s="166" t="s">
        <v>208</v>
      </c>
      <c r="B5" s="159" t="s">
        <v>25</v>
      </c>
      <c r="C5" s="161" t="s">
        <v>66</v>
      </c>
      <c r="D5" s="162"/>
      <c r="E5" s="157" t="s">
        <v>64</v>
      </c>
      <c r="F5" s="157" t="s">
        <v>210</v>
      </c>
      <c r="G5" s="157" t="s">
        <v>174</v>
      </c>
      <c r="H5" s="159" t="s">
        <v>187</v>
      </c>
      <c r="I5" s="159" t="s">
        <v>65</v>
      </c>
      <c r="J5" s="159" t="s">
        <v>20</v>
      </c>
      <c r="K5" s="159" t="s">
        <v>17</v>
      </c>
      <c r="L5" s="159" t="s">
        <v>15</v>
      </c>
    </row>
    <row r="6" spans="1:12" ht="70.5" customHeight="1">
      <c r="A6" s="160"/>
      <c r="B6" s="160"/>
      <c r="C6" s="115" t="s">
        <v>206</v>
      </c>
      <c r="D6" s="115" t="s">
        <v>207</v>
      </c>
      <c r="E6" s="158"/>
      <c r="F6" s="158"/>
      <c r="G6" s="158"/>
      <c r="H6" s="160"/>
      <c r="I6" s="160"/>
      <c r="J6" s="166"/>
      <c r="K6" s="166"/>
      <c r="L6" s="160"/>
    </row>
    <row r="7" spans="1:15" ht="12" hidden="1">
      <c r="A7" s="88">
        <v>2004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/>
      <c r="H7" s="75">
        <v>0</v>
      </c>
      <c r="I7" s="75">
        <v>0</v>
      </c>
      <c r="J7" s="90">
        <v>0.3</v>
      </c>
      <c r="K7" s="90">
        <v>65.6</v>
      </c>
      <c r="L7" s="90">
        <v>65.9</v>
      </c>
      <c r="N7" s="77"/>
      <c r="O7" s="77"/>
    </row>
    <row r="8" spans="1:15" ht="12" hidden="1">
      <c r="A8" s="88">
        <v>2005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/>
      <c r="H8" s="75">
        <v>0</v>
      </c>
      <c r="I8" s="75">
        <v>0</v>
      </c>
      <c r="J8" s="90">
        <v>4.5</v>
      </c>
      <c r="K8" s="90">
        <v>42.3</v>
      </c>
      <c r="L8" s="90">
        <v>46.8</v>
      </c>
      <c r="N8" s="77"/>
      <c r="O8" s="77"/>
    </row>
    <row r="9" spans="1:15" ht="12" hidden="1">
      <c r="A9" s="88">
        <v>2006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/>
      <c r="H9" s="75">
        <v>0</v>
      </c>
      <c r="I9" s="75">
        <v>0</v>
      </c>
      <c r="J9" s="90">
        <v>7.9</v>
      </c>
      <c r="K9" s="90">
        <v>40.7</v>
      </c>
      <c r="L9" s="90">
        <v>48.6</v>
      </c>
      <c r="N9" s="77"/>
      <c r="O9" s="77"/>
    </row>
    <row r="10" spans="1:15" ht="12" hidden="1">
      <c r="A10" s="88">
        <v>2007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/>
      <c r="H10" s="75">
        <v>0</v>
      </c>
      <c r="I10" s="75">
        <v>0</v>
      </c>
      <c r="J10" s="90">
        <v>14.8</v>
      </c>
      <c r="K10" s="90">
        <v>49.6</v>
      </c>
      <c r="L10" s="90">
        <v>64.4</v>
      </c>
      <c r="N10" s="77"/>
      <c r="O10" s="77"/>
    </row>
    <row r="11" spans="1:15" ht="12" hidden="1">
      <c r="A11" s="88">
        <v>2008</v>
      </c>
      <c r="B11" s="75">
        <f>B36</f>
        <v>0</v>
      </c>
      <c r="C11" s="75">
        <f aca="true" t="shared" si="0" ref="C11:L11">C36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/>
      <c r="H11" s="75">
        <f t="shared" si="0"/>
        <v>0</v>
      </c>
      <c r="I11" s="75">
        <f t="shared" si="0"/>
        <v>0</v>
      </c>
      <c r="J11" s="31">
        <f t="shared" si="0"/>
        <v>16.8</v>
      </c>
      <c r="K11" s="31">
        <f t="shared" si="0"/>
        <v>52</v>
      </c>
      <c r="L11" s="31">
        <f t="shared" si="0"/>
        <v>68.8</v>
      </c>
      <c r="N11" s="77"/>
      <c r="O11" s="77"/>
    </row>
    <row r="12" spans="1:15" ht="12" hidden="1">
      <c r="A12" s="88">
        <v>2009</v>
      </c>
      <c r="B12" s="75">
        <v>0</v>
      </c>
      <c r="C12" s="75">
        <v>0</v>
      </c>
      <c r="D12" s="31">
        <v>11.176397000000001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31">
        <v>30.828229</v>
      </c>
      <c r="K12" s="31">
        <v>141.143584</v>
      </c>
      <c r="L12" s="31">
        <v>183.14821</v>
      </c>
      <c r="N12" s="77"/>
      <c r="O12" s="77"/>
    </row>
    <row r="13" spans="1:15" ht="12" hidden="1">
      <c r="A13" s="88">
        <v>2010</v>
      </c>
      <c r="B13" s="75">
        <v>0</v>
      </c>
      <c r="C13" s="75">
        <v>0</v>
      </c>
      <c r="D13" s="31">
        <v>13.190985000000001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31">
        <v>23.921223</v>
      </c>
      <c r="K13" s="31">
        <v>188.30633799999998</v>
      </c>
      <c r="L13" s="31">
        <v>225.418546</v>
      </c>
      <c r="N13" s="77"/>
      <c r="O13" s="77"/>
    </row>
    <row r="14" spans="1:15" ht="12" hidden="1">
      <c r="A14" s="88">
        <v>2011</v>
      </c>
      <c r="B14" s="75">
        <v>0</v>
      </c>
      <c r="C14" s="75">
        <v>0.005055</v>
      </c>
      <c r="D14" s="31">
        <v>8.22532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31">
        <v>28.318069000000033</v>
      </c>
      <c r="K14" s="31">
        <v>226.839836</v>
      </c>
      <c r="L14" s="31">
        <v>263.38322500000004</v>
      </c>
      <c r="N14" s="77"/>
      <c r="O14" s="77"/>
    </row>
    <row r="15" spans="1:15" ht="12" hidden="1">
      <c r="A15" s="88">
        <v>2012</v>
      </c>
      <c r="B15" s="75">
        <v>0</v>
      </c>
      <c r="C15" s="75">
        <v>0.005055</v>
      </c>
      <c r="D15" s="31">
        <v>10.249392</v>
      </c>
      <c r="E15" s="75"/>
      <c r="F15" s="75"/>
      <c r="G15" s="75"/>
      <c r="H15" s="75"/>
      <c r="I15" s="75"/>
      <c r="J15" s="31">
        <v>25.300262000000004</v>
      </c>
      <c r="K15" s="31">
        <v>343.51336399999997</v>
      </c>
      <c r="L15" s="31">
        <v>379.06301799999994</v>
      </c>
      <c r="N15" s="77"/>
      <c r="O15" s="77"/>
    </row>
    <row r="16" spans="1:15" ht="12" hidden="1">
      <c r="A16" s="88">
        <v>2013</v>
      </c>
      <c r="B16" s="75">
        <v>0</v>
      </c>
      <c r="C16" s="75">
        <v>0</v>
      </c>
      <c r="D16" s="31">
        <v>12.9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31">
        <v>29.4</v>
      </c>
      <c r="K16" s="31">
        <v>421.5</v>
      </c>
      <c r="L16" s="31">
        <v>463.8</v>
      </c>
      <c r="N16" s="77"/>
      <c r="O16" s="77"/>
    </row>
    <row r="17" spans="1:15" ht="12">
      <c r="A17" s="88">
        <v>2014</v>
      </c>
      <c r="B17" s="75">
        <v>0</v>
      </c>
      <c r="C17" s="75">
        <v>0</v>
      </c>
      <c r="D17" s="31">
        <v>15.3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31">
        <v>32.6</v>
      </c>
      <c r="K17" s="31">
        <v>502.5</v>
      </c>
      <c r="L17" s="31">
        <v>550.359086</v>
      </c>
      <c r="N17" s="77"/>
      <c r="O17" s="77"/>
    </row>
    <row r="18" spans="1:15" ht="12">
      <c r="A18" s="88">
        <v>2015</v>
      </c>
      <c r="B18" s="75">
        <v>0</v>
      </c>
      <c r="C18" s="75">
        <v>0</v>
      </c>
      <c r="D18" s="31">
        <v>18.347258999999998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31">
        <v>29.622056999999998</v>
      </c>
      <c r="K18" s="31">
        <v>541.593704</v>
      </c>
      <c r="L18" s="31">
        <v>589.56302</v>
      </c>
      <c r="N18" s="77"/>
      <c r="O18" s="77"/>
    </row>
    <row r="19" spans="1:15" ht="12">
      <c r="A19" s="88">
        <v>2016</v>
      </c>
      <c r="B19" s="75">
        <v>0</v>
      </c>
      <c r="C19" s="75">
        <v>0</v>
      </c>
      <c r="D19" s="31">
        <v>16.473966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31">
        <v>39.727578</v>
      </c>
      <c r="K19" s="31">
        <v>547.819308</v>
      </c>
      <c r="L19" s="31">
        <v>604.020852</v>
      </c>
      <c r="N19" s="77"/>
      <c r="O19" s="77"/>
    </row>
    <row r="20" spans="1:15" ht="12">
      <c r="A20" s="88">
        <v>2017</v>
      </c>
      <c r="B20" s="75">
        <v>0</v>
      </c>
      <c r="C20" s="75">
        <v>0</v>
      </c>
      <c r="D20" s="31">
        <v>16.447602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31">
        <v>39.388285</v>
      </c>
      <c r="K20" s="31">
        <v>551.167879</v>
      </c>
      <c r="L20" s="31">
        <v>607.0037659999999</v>
      </c>
      <c r="N20" s="77"/>
      <c r="O20" s="77"/>
    </row>
    <row r="21" spans="1:15" s="112" customFormat="1" ht="12">
      <c r="A21" s="98"/>
      <c r="B21" s="89"/>
      <c r="C21" s="89"/>
      <c r="D21" s="89"/>
      <c r="E21" s="89"/>
      <c r="F21" s="89"/>
      <c r="G21" s="89"/>
      <c r="H21" s="89"/>
      <c r="I21" s="89"/>
      <c r="J21" s="90"/>
      <c r="K21" s="90"/>
      <c r="L21" s="90"/>
      <c r="M21" s="87"/>
      <c r="N21" s="118"/>
      <c r="O21" s="118"/>
    </row>
    <row r="22" spans="1:15" ht="12" hidden="1">
      <c r="A22" s="54">
        <v>2006</v>
      </c>
      <c r="B22" s="75"/>
      <c r="C22" s="75"/>
      <c r="D22" s="75"/>
      <c r="E22" s="75"/>
      <c r="F22" s="75"/>
      <c r="G22" s="75"/>
      <c r="H22" s="75"/>
      <c r="I22" s="75"/>
      <c r="J22" s="90"/>
      <c r="K22" s="90"/>
      <c r="L22" s="90"/>
      <c r="N22" s="77"/>
      <c r="O22" s="77"/>
    </row>
    <row r="23" spans="1:15" ht="12" hidden="1">
      <c r="A23" s="97" t="s">
        <v>177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90">
        <v>4.5</v>
      </c>
      <c r="K23" s="90">
        <v>42.3</v>
      </c>
      <c r="L23" s="90">
        <v>46.8</v>
      </c>
      <c r="N23" s="77"/>
      <c r="O23" s="77"/>
    </row>
    <row r="24" spans="1:15" ht="12" hidden="1">
      <c r="A24" s="97" t="s">
        <v>180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90">
        <v>6</v>
      </c>
      <c r="K24" s="90">
        <v>39.9</v>
      </c>
      <c r="L24" s="90">
        <v>45.9</v>
      </c>
      <c r="N24" s="77"/>
      <c r="O24" s="77"/>
    </row>
    <row r="25" spans="1:15" ht="12" hidden="1">
      <c r="A25" s="97" t="s">
        <v>183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90">
        <v>6</v>
      </c>
      <c r="K25" s="90">
        <v>42.9</v>
      </c>
      <c r="L25" s="90">
        <v>48.9</v>
      </c>
      <c r="N25" s="77"/>
      <c r="O25" s="77"/>
    </row>
    <row r="26" spans="1:15" ht="12" hidden="1">
      <c r="A26" s="97" t="s">
        <v>186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90">
        <v>7.9</v>
      </c>
      <c r="K26" s="90">
        <v>40.7</v>
      </c>
      <c r="L26" s="90">
        <v>48.6</v>
      </c>
      <c r="N26" s="77"/>
      <c r="O26" s="77"/>
    </row>
    <row r="27" spans="1:15" ht="12" hidden="1">
      <c r="A27" s="54">
        <v>2007</v>
      </c>
      <c r="B27" s="75"/>
      <c r="C27" s="75"/>
      <c r="D27" s="75"/>
      <c r="E27" s="75"/>
      <c r="F27" s="75"/>
      <c r="G27" s="75"/>
      <c r="H27" s="75"/>
      <c r="I27" s="75"/>
      <c r="J27" s="90"/>
      <c r="K27" s="90"/>
      <c r="L27" s="90"/>
      <c r="N27" s="77"/>
      <c r="O27" s="77"/>
    </row>
    <row r="28" spans="1:15" ht="12" hidden="1">
      <c r="A28" s="97" t="s">
        <v>177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90">
        <v>7.5</v>
      </c>
      <c r="K28" s="90">
        <v>46.4</v>
      </c>
      <c r="L28" s="90">
        <v>53.9</v>
      </c>
      <c r="N28" s="77"/>
      <c r="O28" s="77"/>
    </row>
    <row r="29" spans="1:15" ht="12" hidden="1">
      <c r="A29" s="97" t="s">
        <v>180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90">
        <v>13.7</v>
      </c>
      <c r="K29" s="90">
        <v>48.7</v>
      </c>
      <c r="L29" s="90">
        <v>62.4</v>
      </c>
      <c r="N29" s="77"/>
      <c r="O29" s="77"/>
    </row>
    <row r="30" spans="1:15" ht="12" hidden="1">
      <c r="A30" s="97" t="s">
        <v>183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90">
        <v>14</v>
      </c>
      <c r="K30" s="90">
        <v>48.9</v>
      </c>
      <c r="L30" s="90">
        <v>62.9</v>
      </c>
      <c r="N30" s="77"/>
      <c r="O30" s="77"/>
    </row>
    <row r="31" spans="1:15" ht="12" hidden="1">
      <c r="A31" s="97" t="s">
        <v>186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90">
        <v>14.8</v>
      </c>
      <c r="K31" s="90">
        <v>49.6</v>
      </c>
      <c r="L31" s="90">
        <v>64.4</v>
      </c>
      <c r="N31" s="77"/>
      <c r="O31" s="77"/>
    </row>
    <row r="32" spans="1:15" ht="12" hidden="1">
      <c r="A32" s="54">
        <v>2008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90"/>
      <c r="K32" s="90"/>
      <c r="L32" s="90"/>
      <c r="N32" s="77"/>
      <c r="O32" s="77"/>
    </row>
    <row r="33" spans="1:15" ht="12" hidden="1">
      <c r="A33" s="97" t="s">
        <v>177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90">
        <v>14.8</v>
      </c>
      <c r="K33" s="90">
        <v>49.6</v>
      </c>
      <c r="L33" s="90">
        <v>64.4</v>
      </c>
      <c r="N33" s="77"/>
      <c r="O33" s="77"/>
    </row>
    <row r="34" spans="1:15" ht="12" hidden="1">
      <c r="A34" s="97" t="s">
        <v>180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90">
        <v>15.9</v>
      </c>
      <c r="K34" s="90">
        <v>49.6</v>
      </c>
      <c r="L34" s="90">
        <v>65.5</v>
      </c>
      <c r="N34" s="77"/>
      <c r="O34" s="77"/>
    </row>
    <row r="35" spans="1:15" ht="12" hidden="1">
      <c r="A35" s="97" t="s">
        <v>183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90">
        <v>16.1</v>
      </c>
      <c r="K35" s="90">
        <v>49.6</v>
      </c>
      <c r="L35" s="90">
        <v>65.7</v>
      </c>
      <c r="N35" s="77"/>
      <c r="O35" s="77"/>
    </row>
    <row r="36" spans="1:15" ht="12" hidden="1">
      <c r="A36" s="97" t="s">
        <v>186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90">
        <v>16.8</v>
      </c>
      <c r="K36" s="90">
        <v>52</v>
      </c>
      <c r="L36" s="90">
        <v>68.8</v>
      </c>
      <c r="N36" s="77"/>
      <c r="O36" s="77"/>
    </row>
    <row r="37" spans="1:15" ht="12" hidden="1">
      <c r="A37" s="54">
        <v>2009</v>
      </c>
      <c r="B37" s="75"/>
      <c r="C37" s="75"/>
      <c r="D37" s="75"/>
      <c r="E37" s="75"/>
      <c r="F37" s="75"/>
      <c r="G37" s="75"/>
      <c r="H37" s="75"/>
      <c r="I37" s="75"/>
      <c r="J37" s="90"/>
      <c r="K37" s="90"/>
      <c r="L37" s="90"/>
      <c r="N37" s="77"/>
      <c r="O37" s="77"/>
    </row>
    <row r="38" spans="1:15" ht="15.75" customHeight="1" hidden="1">
      <c r="A38" s="98" t="s">
        <v>177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90">
        <v>15.1</v>
      </c>
      <c r="K38" s="90">
        <v>70.8</v>
      </c>
      <c r="L38" s="90">
        <v>85.9</v>
      </c>
      <c r="N38" s="77"/>
      <c r="O38" s="77"/>
    </row>
    <row r="39" spans="1:15" ht="12" hidden="1">
      <c r="A39" s="163" t="s">
        <v>62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N39" s="77"/>
      <c r="O39" s="77"/>
    </row>
    <row r="40" spans="1:15" ht="12" hidden="1">
      <c r="A40" s="98" t="s">
        <v>180</v>
      </c>
      <c r="B40" s="99">
        <v>0</v>
      </c>
      <c r="C40" s="99">
        <v>0.031121</v>
      </c>
      <c r="D40" s="100">
        <v>10.668457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101">
        <v>20.641858</v>
      </c>
      <c r="K40" s="100">
        <v>71.61005499999999</v>
      </c>
      <c r="L40" s="100">
        <v>102.92036999999999</v>
      </c>
      <c r="M40" s="102"/>
      <c r="N40" s="77"/>
      <c r="O40" s="103"/>
    </row>
    <row r="41" spans="1:15" ht="12" hidden="1">
      <c r="A41" s="98" t="s">
        <v>183</v>
      </c>
      <c r="B41" s="99">
        <v>0</v>
      </c>
      <c r="C41" s="99">
        <v>0.026754999999999998</v>
      </c>
      <c r="D41" s="100">
        <v>11.183558000000001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100">
        <v>22.510588</v>
      </c>
      <c r="K41" s="100">
        <v>71.29420699999999</v>
      </c>
      <c r="L41" s="100">
        <v>104.98835299999999</v>
      </c>
      <c r="M41" s="102"/>
      <c r="N41" s="77"/>
      <c r="O41" s="104"/>
    </row>
    <row r="42" spans="1:15" ht="12" hidden="1">
      <c r="A42" s="97" t="s">
        <v>186</v>
      </c>
      <c r="B42" s="99">
        <v>0</v>
      </c>
      <c r="C42" s="99">
        <v>0.024135</v>
      </c>
      <c r="D42" s="100">
        <v>11.176397000000001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101">
        <v>30.828229</v>
      </c>
      <c r="K42" s="100">
        <v>141.143584</v>
      </c>
      <c r="L42" s="100">
        <v>183.14821</v>
      </c>
      <c r="M42" s="102"/>
      <c r="N42" s="77"/>
      <c r="O42" s="103"/>
    </row>
    <row r="43" spans="1:15" ht="12" hidden="1">
      <c r="A43" s="105">
        <v>2010</v>
      </c>
      <c r="B43" s="99"/>
      <c r="C43" s="99"/>
      <c r="D43" s="100"/>
      <c r="E43" s="99"/>
      <c r="F43" s="99"/>
      <c r="G43" s="99"/>
      <c r="H43" s="99"/>
      <c r="I43" s="99"/>
      <c r="J43" s="101"/>
      <c r="K43" s="100"/>
      <c r="L43" s="100"/>
      <c r="M43" s="102"/>
      <c r="N43" s="77"/>
      <c r="O43" s="104"/>
    </row>
    <row r="44" spans="1:15" ht="12" hidden="1">
      <c r="A44" s="98" t="s">
        <v>177</v>
      </c>
      <c r="B44" s="99">
        <v>0</v>
      </c>
      <c r="C44" s="99">
        <v>0.018869</v>
      </c>
      <c r="D44" s="100">
        <v>11.247242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101">
        <v>22.165015</v>
      </c>
      <c r="K44" s="100">
        <v>139.517837</v>
      </c>
      <c r="L44" s="100">
        <v>172.930094</v>
      </c>
      <c r="M44" s="102"/>
      <c r="N44" s="77"/>
      <c r="O44" s="104"/>
    </row>
    <row r="45" spans="1:15" ht="12" hidden="1">
      <c r="A45" s="98" t="s">
        <v>180</v>
      </c>
      <c r="B45" s="99">
        <v>0</v>
      </c>
      <c r="C45" s="99">
        <v>0.018506</v>
      </c>
      <c r="D45" s="100">
        <v>12.156133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101">
        <v>22.10261</v>
      </c>
      <c r="K45" s="100">
        <v>165.279903</v>
      </c>
      <c r="L45" s="100">
        <v>199.53864599999997</v>
      </c>
      <c r="M45" s="102"/>
      <c r="N45" s="77"/>
      <c r="O45" s="104"/>
    </row>
    <row r="46" spans="1:15" ht="12" hidden="1">
      <c r="A46" s="98" t="s">
        <v>183</v>
      </c>
      <c r="B46" s="99">
        <v>0</v>
      </c>
      <c r="C46" s="99">
        <v>0.004900000000000001</v>
      </c>
      <c r="D46" s="100">
        <v>12.589616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101">
        <v>22.101774000000002</v>
      </c>
      <c r="K46" s="100">
        <v>165.80672599999997</v>
      </c>
      <c r="L46" s="100">
        <v>200.49811599999998</v>
      </c>
      <c r="M46" s="102"/>
      <c r="N46" s="77"/>
      <c r="O46" s="104"/>
    </row>
    <row r="47" spans="1:15" ht="12" hidden="1">
      <c r="A47" s="98" t="s">
        <v>186</v>
      </c>
      <c r="B47" s="99">
        <v>0</v>
      </c>
      <c r="C47" s="99">
        <v>0</v>
      </c>
      <c r="D47" s="100">
        <v>13.190985000000001</v>
      </c>
      <c r="E47" s="99">
        <v>0</v>
      </c>
      <c r="F47" s="99">
        <v>0</v>
      </c>
      <c r="G47" s="99">
        <v>0</v>
      </c>
      <c r="H47" s="99">
        <v>0</v>
      </c>
      <c r="I47" s="76"/>
      <c r="J47" s="101">
        <v>23.921223</v>
      </c>
      <c r="K47" s="100">
        <v>188.30633799999998</v>
      </c>
      <c r="L47" s="100">
        <v>225.418546</v>
      </c>
      <c r="M47" s="102"/>
      <c r="N47" s="77"/>
      <c r="O47" s="104"/>
    </row>
    <row r="48" spans="1:15" ht="12" hidden="1">
      <c r="A48" s="54">
        <v>2011</v>
      </c>
      <c r="B48" s="99"/>
      <c r="C48" s="99"/>
      <c r="D48" s="100"/>
      <c r="E48" s="99"/>
      <c r="F48" s="99"/>
      <c r="G48" s="99"/>
      <c r="H48" s="99"/>
      <c r="I48" s="76"/>
      <c r="J48" s="101"/>
      <c r="K48" s="100"/>
      <c r="L48" s="100"/>
      <c r="M48" s="102"/>
      <c r="N48" s="77"/>
      <c r="O48" s="104"/>
    </row>
    <row r="49" spans="1:15" ht="12" hidden="1">
      <c r="A49" s="97" t="s">
        <v>177</v>
      </c>
      <c r="B49" s="99">
        <v>0</v>
      </c>
      <c r="C49" s="99">
        <v>0</v>
      </c>
      <c r="D49" s="100">
        <v>13.76499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101">
        <v>24.407584999999997</v>
      </c>
      <c r="K49" s="100">
        <v>193.92147599999998</v>
      </c>
      <c r="L49" s="100">
        <v>232.09405099999998</v>
      </c>
      <c r="M49" s="102"/>
      <c r="N49" s="77"/>
      <c r="O49" s="104"/>
    </row>
    <row r="50" spans="1:14" ht="12" hidden="1">
      <c r="A50" s="97" t="s">
        <v>43</v>
      </c>
      <c r="B50" s="99">
        <v>0</v>
      </c>
      <c r="C50" s="99">
        <v>0.01614</v>
      </c>
      <c r="D50" s="101">
        <v>14.227886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106">
        <v>23.949655</v>
      </c>
      <c r="K50" s="100">
        <v>209.936918</v>
      </c>
      <c r="L50" s="107">
        <v>248.11445899999998</v>
      </c>
      <c r="M50" s="99"/>
      <c r="N50" s="77"/>
    </row>
    <row r="51" spans="1:14" ht="12" hidden="1">
      <c r="A51" s="97" t="s">
        <v>183</v>
      </c>
      <c r="B51" s="99">
        <v>0</v>
      </c>
      <c r="C51" s="99">
        <v>0.007046000000013737</v>
      </c>
      <c r="D51" s="101">
        <v>14.438638000000001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106">
        <v>25.244932</v>
      </c>
      <c r="K51" s="100">
        <v>213.205398</v>
      </c>
      <c r="L51" s="107">
        <v>252.888968</v>
      </c>
      <c r="M51" s="99"/>
      <c r="N51" s="77"/>
    </row>
    <row r="52" spans="1:14" ht="12" hidden="1">
      <c r="A52" s="97" t="s">
        <v>186</v>
      </c>
      <c r="B52" s="76"/>
      <c r="C52" s="76"/>
      <c r="D52" s="101">
        <v>8.22532</v>
      </c>
      <c r="E52" s="76"/>
      <c r="F52" s="76"/>
      <c r="G52" s="76"/>
      <c r="H52" s="76"/>
      <c r="I52" s="76"/>
      <c r="J52" s="106">
        <v>28.318069000000033</v>
      </c>
      <c r="K52" s="100">
        <v>226.839836</v>
      </c>
      <c r="L52" s="107">
        <v>263.38322500000004</v>
      </c>
      <c r="M52" s="99"/>
      <c r="N52" s="77"/>
    </row>
    <row r="53" spans="1:14" ht="12" hidden="1">
      <c r="A53" s="54">
        <v>2012</v>
      </c>
      <c r="B53" s="99"/>
      <c r="C53" s="99"/>
      <c r="D53" s="101"/>
      <c r="E53" s="99"/>
      <c r="F53" s="99"/>
      <c r="G53" s="99"/>
      <c r="H53" s="99"/>
      <c r="I53" s="99"/>
      <c r="J53" s="106"/>
      <c r="K53" s="100"/>
      <c r="L53" s="107"/>
      <c r="M53" s="99"/>
      <c r="N53" s="77"/>
    </row>
    <row r="54" spans="1:14" ht="12" hidden="1">
      <c r="A54" s="97" t="s">
        <v>177</v>
      </c>
      <c r="B54" s="99">
        <v>0</v>
      </c>
      <c r="C54" s="99">
        <v>0.005055</v>
      </c>
      <c r="D54" s="101">
        <v>7.9028860000000005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106">
        <v>30.521253999999978</v>
      </c>
      <c r="K54" s="100">
        <v>228.725003</v>
      </c>
      <c r="L54" s="107">
        <v>267.149143</v>
      </c>
      <c r="M54" s="99"/>
      <c r="N54" s="77"/>
    </row>
    <row r="55" spans="1:14" ht="12" hidden="1">
      <c r="A55" s="97" t="s">
        <v>43</v>
      </c>
      <c r="B55" s="99">
        <v>0</v>
      </c>
      <c r="C55" s="99">
        <v>0.005055</v>
      </c>
      <c r="D55" s="101">
        <v>8.145698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106">
        <v>31.107836000000006</v>
      </c>
      <c r="K55" s="100">
        <v>289.93077199999993</v>
      </c>
      <c r="L55" s="107">
        <v>329.18430599999994</v>
      </c>
      <c r="M55" s="99"/>
      <c r="N55" s="77"/>
    </row>
    <row r="56" spans="1:14" ht="12" hidden="1">
      <c r="A56" s="97" t="s">
        <v>209</v>
      </c>
      <c r="B56" s="99">
        <v>0</v>
      </c>
      <c r="C56" s="99">
        <v>0.005055</v>
      </c>
      <c r="D56" s="101">
        <v>9.203725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106">
        <v>34.730959</v>
      </c>
      <c r="K56" s="100">
        <v>301.945275</v>
      </c>
      <c r="L56" s="107">
        <v>345.879959</v>
      </c>
      <c r="M56" s="99"/>
      <c r="N56" s="77"/>
    </row>
    <row r="57" spans="1:14" ht="12" hidden="1">
      <c r="A57" s="97" t="s">
        <v>186</v>
      </c>
      <c r="B57" s="99">
        <v>0</v>
      </c>
      <c r="C57" s="99">
        <v>0</v>
      </c>
      <c r="D57" s="101">
        <v>10.249392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106">
        <v>25.300262000000004</v>
      </c>
      <c r="K57" s="100">
        <v>343.51336399999997</v>
      </c>
      <c r="L57" s="107">
        <v>379.06301799999994</v>
      </c>
      <c r="M57" s="99"/>
      <c r="N57" s="77"/>
    </row>
    <row r="58" spans="1:14" ht="12" hidden="1">
      <c r="A58" s="54">
        <v>2013</v>
      </c>
      <c r="B58" s="89"/>
      <c r="C58" s="89"/>
      <c r="D58" s="90"/>
      <c r="E58" s="89"/>
      <c r="F58" s="99"/>
      <c r="G58" s="99"/>
      <c r="H58" s="89"/>
      <c r="I58" s="91"/>
      <c r="J58" s="91"/>
      <c r="K58" s="91"/>
      <c r="L58" s="100"/>
      <c r="M58" s="102"/>
      <c r="N58" s="103"/>
    </row>
    <row r="59" spans="1:15" s="27" customFormat="1" ht="12" hidden="1">
      <c r="A59" s="88" t="s">
        <v>177</v>
      </c>
      <c r="B59" s="89">
        <v>0</v>
      </c>
      <c r="C59" s="89">
        <v>0</v>
      </c>
      <c r="D59" s="101">
        <v>9.833233</v>
      </c>
      <c r="E59" s="89">
        <v>0</v>
      </c>
      <c r="F59" s="99">
        <v>0</v>
      </c>
      <c r="G59" s="99">
        <v>0</v>
      </c>
      <c r="H59" s="89">
        <v>0</v>
      </c>
      <c r="I59" s="89">
        <v>0</v>
      </c>
      <c r="J59" s="106">
        <v>14.150624</v>
      </c>
      <c r="K59" s="100">
        <v>342.386747</v>
      </c>
      <c r="L59" s="107">
        <v>366.370604</v>
      </c>
      <c r="M59" s="87"/>
      <c r="N59" s="112"/>
      <c r="O59" s="112"/>
    </row>
    <row r="60" spans="1:13" s="112" customFormat="1" ht="12" customHeight="1" hidden="1">
      <c r="A60" s="97" t="s">
        <v>180</v>
      </c>
      <c r="B60" s="89">
        <v>0</v>
      </c>
      <c r="C60" s="89">
        <v>0</v>
      </c>
      <c r="D60" s="101">
        <v>9.757626</v>
      </c>
      <c r="E60" s="89">
        <v>0</v>
      </c>
      <c r="F60" s="99">
        <v>0</v>
      </c>
      <c r="G60" s="99">
        <v>0</v>
      </c>
      <c r="H60" s="89">
        <v>0</v>
      </c>
      <c r="I60" s="89">
        <v>0</v>
      </c>
      <c r="J60" s="106">
        <v>14.405634</v>
      </c>
      <c r="K60" s="100">
        <v>382.720321</v>
      </c>
      <c r="L60" s="107">
        <v>406.883581</v>
      </c>
      <c r="M60" s="87"/>
    </row>
    <row r="61" spans="1:15" s="27" customFormat="1" ht="12" hidden="1">
      <c r="A61" s="88" t="s">
        <v>209</v>
      </c>
      <c r="B61" s="89">
        <v>0</v>
      </c>
      <c r="C61" s="89">
        <v>0</v>
      </c>
      <c r="D61" s="101">
        <v>11.040032</v>
      </c>
      <c r="E61" s="89">
        <v>0</v>
      </c>
      <c r="F61" s="99">
        <v>0</v>
      </c>
      <c r="G61" s="99">
        <v>0</v>
      </c>
      <c r="H61" s="89">
        <v>0</v>
      </c>
      <c r="I61" s="89">
        <v>0</v>
      </c>
      <c r="J61" s="106">
        <v>29.396777000000004</v>
      </c>
      <c r="K61" s="100">
        <v>418.32423300000005</v>
      </c>
      <c r="L61" s="107">
        <v>458.76104200000003</v>
      </c>
      <c r="M61" s="87"/>
      <c r="N61" s="112"/>
      <c r="O61" s="112"/>
    </row>
    <row r="62" spans="1:15" s="27" customFormat="1" ht="12" hidden="1">
      <c r="A62" s="88" t="s">
        <v>215</v>
      </c>
      <c r="B62" s="89">
        <v>0</v>
      </c>
      <c r="C62" s="89">
        <v>0</v>
      </c>
      <c r="D62" s="101">
        <v>12.9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106">
        <v>29.4</v>
      </c>
      <c r="K62" s="101">
        <v>421.5</v>
      </c>
      <c r="L62" s="101">
        <v>463.8</v>
      </c>
      <c r="M62" s="87"/>
      <c r="N62" s="112"/>
      <c r="O62" s="112"/>
    </row>
    <row r="63" spans="1:15" s="27" customFormat="1" ht="12">
      <c r="A63" s="54">
        <v>2014</v>
      </c>
      <c r="B63" s="89"/>
      <c r="C63" s="89"/>
      <c r="D63" s="101"/>
      <c r="E63" s="89"/>
      <c r="F63" s="89"/>
      <c r="G63" s="89"/>
      <c r="H63" s="89"/>
      <c r="I63" s="89"/>
      <c r="J63" s="106"/>
      <c r="K63" s="101"/>
      <c r="L63" s="101"/>
      <c r="M63" s="87"/>
      <c r="N63" s="112"/>
      <c r="O63" s="112"/>
    </row>
    <row r="64" spans="1:15" s="27" customFormat="1" ht="12">
      <c r="A64" s="88" t="s">
        <v>177</v>
      </c>
      <c r="B64" s="89">
        <v>0</v>
      </c>
      <c r="C64" s="89">
        <v>0</v>
      </c>
      <c r="D64" s="101">
        <v>13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106">
        <v>28.8</v>
      </c>
      <c r="K64" s="101">
        <v>422.6</v>
      </c>
      <c r="L64" s="101">
        <v>464.3</v>
      </c>
      <c r="M64" s="87"/>
      <c r="N64" s="112"/>
      <c r="O64" s="112"/>
    </row>
    <row r="65" spans="1:15" s="27" customFormat="1" ht="12">
      <c r="A65" s="88" t="s">
        <v>180</v>
      </c>
      <c r="B65" s="89">
        <v>0</v>
      </c>
      <c r="C65" s="89">
        <v>0</v>
      </c>
      <c r="D65" s="101">
        <v>12.7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106">
        <v>30.5</v>
      </c>
      <c r="K65" s="101">
        <v>437.5</v>
      </c>
      <c r="L65" s="101">
        <v>480.7</v>
      </c>
      <c r="M65" s="87"/>
      <c r="N65" s="112"/>
      <c r="O65" s="112"/>
    </row>
    <row r="66" spans="1:15" s="27" customFormat="1" ht="12">
      <c r="A66" s="88" t="s">
        <v>183</v>
      </c>
      <c r="B66" s="89">
        <v>0</v>
      </c>
      <c r="C66" s="89">
        <v>0</v>
      </c>
      <c r="D66" s="101">
        <v>12.7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106">
        <v>30.5</v>
      </c>
      <c r="K66" s="101">
        <v>437.5</v>
      </c>
      <c r="L66" s="101">
        <v>480.7</v>
      </c>
      <c r="M66" s="87"/>
      <c r="N66" s="112"/>
      <c r="O66" s="112"/>
    </row>
    <row r="67" spans="1:15" s="27" customFormat="1" ht="12">
      <c r="A67" s="88" t="s">
        <v>213</v>
      </c>
      <c r="B67" s="89">
        <v>0</v>
      </c>
      <c r="C67" s="89">
        <v>0</v>
      </c>
      <c r="D67" s="101">
        <v>15.3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106">
        <v>32.6</v>
      </c>
      <c r="K67" s="101">
        <v>502.5</v>
      </c>
      <c r="L67" s="101">
        <v>550.4</v>
      </c>
      <c r="M67" s="87"/>
      <c r="N67" s="112"/>
      <c r="O67" s="112"/>
    </row>
    <row r="68" spans="1:15" s="27" customFormat="1" ht="12">
      <c r="A68" s="54">
        <v>2015</v>
      </c>
      <c r="B68" s="89"/>
      <c r="C68" s="89"/>
      <c r="D68" s="101"/>
      <c r="E68" s="89"/>
      <c r="F68" s="89"/>
      <c r="G68" s="89"/>
      <c r="H68" s="89"/>
      <c r="I68" s="89"/>
      <c r="J68" s="106"/>
      <c r="K68" s="101"/>
      <c r="L68" s="101"/>
      <c r="M68" s="87"/>
      <c r="N68" s="112"/>
      <c r="O68" s="112"/>
    </row>
    <row r="69" spans="1:13" s="112" customFormat="1" ht="12" customHeight="1">
      <c r="A69" s="98" t="s">
        <v>177</v>
      </c>
      <c r="B69" s="99">
        <v>0</v>
      </c>
      <c r="C69" s="99">
        <v>0</v>
      </c>
      <c r="D69" s="100">
        <v>18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106">
        <v>34.7</v>
      </c>
      <c r="K69" s="100">
        <v>510.4</v>
      </c>
      <c r="L69" s="100">
        <v>563.1</v>
      </c>
      <c r="M69" s="87"/>
    </row>
    <row r="70" spans="1:13" s="112" customFormat="1" ht="12" customHeight="1">
      <c r="A70" s="98" t="s">
        <v>43</v>
      </c>
      <c r="B70" s="99" t="s">
        <v>214</v>
      </c>
      <c r="C70" s="99" t="s">
        <v>214</v>
      </c>
      <c r="D70" s="100">
        <v>18.9</v>
      </c>
      <c r="E70" s="89" t="s">
        <v>214</v>
      </c>
      <c r="F70" s="89" t="s">
        <v>214</v>
      </c>
      <c r="G70" s="89" t="s">
        <v>214</v>
      </c>
      <c r="H70" s="89" t="s">
        <v>214</v>
      </c>
      <c r="I70" s="89" t="s">
        <v>214</v>
      </c>
      <c r="J70" s="106">
        <v>33.6</v>
      </c>
      <c r="K70" s="100">
        <v>511.8</v>
      </c>
      <c r="L70" s="100">
        <v>564.3</v>
      </c>
      <c r="M70" s="87"/>
    </row>
    <row r="71" spans="1:12" ht="12">
      <c r="A71" s="98" t="s">
        <v>209</v>
      </c>
      <c r="B71" s="99">
        <v>0</v>
      </c>
      <c r="C71" s="99">
        <v>0</v>
      </c>
      <c r="D71" s="100">
        <v>18.914139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106">
        <v>33.577693000000004</v>
      </c>
      <c r="K71" s="100">
        <v>511.823014</v>
      </c>
      <c r="L71" s="100">
        <v>564.314846</v>
      </c>
    </row>
    <row r="72" spans="1:12" ht="12">
      <c r="A72" s="98" t="s">
        <v>213</v>
      </c>
      <c r="B72" s="99">
        <v>0</v>
      </c>
      <c r="C72" s="99">
        <v>0</v>
      </c>
      <c r="D72" s="100">
        <v>18.347258999999998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106">
        <v>29.622056999999998</v>
      </c>
      <c r="K72" s="100">
        <v>541.593704</v>
      </c>
      <c r="L72" s="100">
        <v>589.56302</v>
      </c>
    </row>
    <row r="73" spans="1:12" ht="12">
      <c r="A73" s="54">
        <v>2016</v>
      </c>
      <c r="B73" s="99"/>
      <c r="C73" s="99"/>
      <c r="D73" s="100"/>
      <c r="E73" s="89"/>
      <c r="F73" s="89"/>
      <c r="G73" s="89"/>
      <c r="H73" s="89"/>
      <c r="I73" s="89"/>
      <c r="J73" s="106"/>
      <c r="K73" s="100"/>
      <c r="L73" s="100"/>
    </row>
    <row r="74" spans="1:12" ht="12">
      <c r="A74" s="98" t="s">
        <v>216</v>
      </c>
      <c r="B74" s="99">
        <v>0</v>
      </c>
      <c r="C74" s="99">
        <v>0</v>
      </c>
      <c r="D74" s="100">
        <v>17.9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106">
        <v>35.8</v>
      </c>
      <c r="K74" s="100">
        <v>535</v>
      </c>
      <c r="L74" s="100">
        <v>588.6</v>
      </c>
    </row>
    <row r="75" spans="1:12" ht="12">
      <c r="A75" s="98" t="s">
        <v>43</v>
      </c>
      <c r="B75" s="99">
        <v>0</v>
      </c>
      <c r="C75" s="99">
        <v>0</v>
      </c>
      <c r="D75" s="100">
        <v>17.4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106">
        <v>37.7</v>
      </c>
      <c r="K75" s="100">
        <v>542.9</v>
      </c>
      <c r="L75" s="100">
        <v>598</v>
      </c>
    </row>
    <row r="76" spans="1:12" ht="12">
      <c r="A76" s="98" t="s">
        <v>183</v>
      </c>
      <c r="B76" s="99">
        <v>0</v>
      </c>
      <c r="C76" s="99">
        <v>0</v>
      </c>
      <c r="D76" s="100">
        <v>17.201161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106">
        <v>39.298246</v>
      </c>
      <c r="K76" s="100">
        <v>543.888357</v>
      </c>
      <c r="L76" s="100">
        <v>600.3877640000001</v>
      </c>
    </row>
    <row r="77" spans="1:12" ht="12">
      <c r="A77" s="98" t="s">
        <v>186</v>
      </c>
      <c r="B77" s="99">
        <v>0</v>
      </c>
      <c r="C77" s="99">
        <v>0</v>
      </c>
      <c r="D77" s="100">
        <v>16.473966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106">
        <v>39.727578</v>
      </c>
      <c r="K77" s="100">
        <v>547.819308</v>
      </c>
      <c r="L77" s="100">
        <v>604.020852</v>
      </c>
    </row>
    <row r="78" spans="1:13" ht="12">
      <c r="A78" s="105">
        <v>2017</v>
      </c>
      <c r="B78" s="99"/>
      <c r="C78" s="99"/>
      <c r="D78" s="100"/>
      <c r="E78" s="89"/>
      <c r="F78" s="89"/>
      <c r="G78" s="89"/>
      <c r="H78" s="89"/>
      <c r="I78" s="89"/>
      <c r="J78" s="106"/>
      <c r="K78" s="100"/>
      <c r="L78" s="100"/>
      <c r="M78" s="87"/>
    </row>
    <row r="79" spans="1:13" ht="12">
      <c r="A79" s="98" t="s">
        <v>177</v>
      </c>
      <c r="B79" s="99">
        <v>0</v>
      </c>
      <c r="C79" s="99">
        <v>0</v>
      </c>
      <c r="D79" s="100">
        <v>16.447602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106">
        <v>39.388285</v>
      </c>
      <c r="K79" s="100">
        <v>551.167879</v>
      </c>
      <c r="L79" s="100">
        <v>607.0037659999999</v>
      </c>
      <c r="M79" s="87"/>
    </row>
    <row r="80" spans="1:12" ht="12">
      <c r="A80" s="98" t="s">
        <v>43</v>
      </c>
      <c r="B80" s="99">
        <v>0</v>
      </c>
      <c r="C80" s="99">
        <v>0</v>
      </c>
      <c r="D80" s="100">
        <v>16.447602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106">
        <v>39.388285</v>
      </c>
      <c r="K80" s="100">
        <v>551.167879</v>
      </c>
      <c r="L80" s="100">
        <v>607.0037659999999</v>
      </c>
    </row>
    <row r="81" spans="1:12" ht="12">
      <c r="A81" s="98" t="s">
        <v>183</v>
      </c>
      <c r="B81" s="99">
        <v>0</v>
      </c>
      <c r="C81" s="99">
        <v>0</v>
      </c>
      <c r="D81" s="100">
        <v>16.202026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106">
        <v>39.388285</v>
      </c>
      <c r="K81" s="100">
        <v>551.167879</v>
      </c>
      <c r="L81" s="100">
        <v>607.0037659999999</v>
      </c>
    </row>
    <row r="82" spans="1:12" ht="12">
      <c r="A82" s="98" t="s">
        <v>186</v>
      </c>
      <c r="B82" s="99">
        <v>0</v>
      </c>
      <c r="C82" s="99">
        <v>0</v>
      </c>
      <c r="D82" s="100">
        <v>16.202026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106">
        <v>39.388285</v>
      </c>
      <c r="K82" s="100">
        <v>551.167879</v>
      </c>
      <c r="L82" s="100">
        <v>607.0037659999999</v>
      </c>
    </row>
    <row r="83" spans="1:12" ht="12">
      <c r="A83" s="54">
        <v>2018</v>
      </c>
      <c r="B83" s="99"/>
      <c r="C83" s="99"/>
      <c r="D83" s="100"/>
      <c r="E83" s="89"/>
      <c r="F83" s="89"/>
      <c r="G83" s="89"/>
      <c r="H83" s="89"/>
      <c r="I83" s="89"/>
      <c r="J83" s="106"/>
      <c r="K83" s="100"/>
      <c r="L83" s="100"/>
    </row>
    <row r="84" spans="1:12" ht="12">
      <c r="A84" s="98" t="s">
        <v>216</v>
      </c>
      <c r="B84" s="99">
        <v>0</v>
      </c>
      <c r="C84" s="99">
        <v>0</v>
      </c>
      <c r="D84" s="100">
        <v>16.202026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106">
        <v>39.388285</v>
      </c>
      <c r="K84" s="100">
        <v>551.167879</v>
      </c>
      <c r="L84" s="100">
        <v>607.0037659999999</v>
      </c>
    </row>
    <row r="85" spans="1:12" ht="12">
      <c r="A85" s="98" t="s">
        <v>180</v>
      </c>
      <c r="B85" s="99">
        <v>0</v>
      </c>
      <c r="C85" s="99">
        <v>0</v>
      </c>
      <c r="D85" s="100">
        <v>15.737816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106">
        <v>44.030596</v>
      </c>
      <c r="K85" s="100">
        <v>595.636897</v>
      </c>
      <c r="L85" s="100">
        <v>655.405309</v>
      </c>
    </row>
    <row r="86" spans="1:12" ht="12">
      <c r="A86" s="96" t="s">
        <v>219</v>
      </c>
      <c r="B86" s="99">
        <v>0</v>
      </c>
      <c r="C86" s="99">
        <v>0</v>
      </c>
      <c r="D86" s="100">
        <v>15.813525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106">
        <v>44.72931500000001</v>
      </c>
      <c r="K86" s="116">
        <v>573.91511</v>
      </c>
      <c r="L86" s="116">
        <v>634.45795</v>
      </c>
    </row>
    <row r="87" spans="1:15" s="112" customFormat="1" ht="12.75">
      <c r="A87" s="111" t="s">
        <v>203</v>
      </c>
      <c r="B87" s="187" t="s">
        <v>54</v>
      </c>
      <c r="C87" s="187"/>
      <c r="D87" s="187"/>
      <c r="E87" s="187"/>
      <c r="F87" s="187"/>
      <c r="G87" s="187"/>
      <c r="H87" s="187"/>
      <c r="I87" s="187"/>
      <c r="J87" s="187"/>
      <c r="K87" s="108"/>
      <c r="L87" s="108"/>
      <c r="M87" s="86"/>
      <c r="N87" s="76"/>
      <c r="O87" s="76"/>
    </row>
    <row r="88" spans="1:12" ht="12.75">
      <c r="A88" s="111" t="s">
        <v>204</v>
      </c>
      <c r="B88" s="27" t="s">
        <v>217</v>
      </c>
      <c r="C88" s="117"/>
      <c r="D88" s="117"/>
      <c r="E88" s="117"/>
      <c r="F88" s="117"/>
      <c r="G88" s="117"/>
      <c r="H88" s="117"/>
      <c r="I88" s="117"/>
      <c r="J88" s="117"/>
      <c r="K88" s="108"/>
      <c r="L88" s="108"/>
    </row>
    <row r="89" spans="1:12" ht="16.5">
      <c r="A89" s="111" t="s">
        <v>211</v>
      </c>
      <c r="B89" s="117" t="s">
        <v>212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1:12" ht="12">
      <c r="A90" s="109"/>
      <c r="B90" s="109"/>
      <c r="C90" s="110"/>
      <c r="D90" s="109"/>
      <c r="E90" s="109"/>
      <c r="F90" s="109"/>
      <c r="G90" s="109"/>
      <c r="H90" s="109"/>
      <c r="I90" s="109"/>
      <c r="J90" s="109"/>
      <c r="K90" s="109"/>
      <c r="L90" s="110"/>
    </row>
    <row r="91" spans="1:12" ht="12">
      <c r="A91" s="113"/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1" ht="12">
      <c r="A92" s="30"/>
      <c r="B92" s="109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1:11" ht="12">
      <c r="A93" s="109"/>
      <c r="B93" s="109"/>
      <c r="C93" s="110"/>
      <c r="D93" s="110"/>
      <c r="E93" s="110"/>
      <c r="F93" s="110"/>
      <c r="G93" s="110"/>
      <c r="H93" s="110"/>
      <c r="I93" s="110"/>
      <c r="J93" s="110"/>
      <c r="K93" s="110"/>
    </row>
    <row r="94" ht="12">
      <c r="A94" s="109"/>
    </row>
    <row r="95" ht="12">
      <c r="A95" s="109"/>
    </row>
  </sheetData>
  <sheetProtection/>
  <mergeCells count="15">
    <mergeCell ref="A2:L2"/>
    <mergeCell ref="A3:L3"/>
    <mergeCell ref="A5:A6"/>
    <mergeCell ref="B5:B6"/>
    <mergeCell ref="E5:E6"/>
    <mergeCell ref="H5:H6"/>
    <mergeCell ref="I5:I6"/>
    <mergeCell ref="J5:J6"/>
    <mergeCell ref="K5:K6"/>
    <mergeCell ref="B87:J87"/>
    <mergeCell ref="F5:F6"/>
    <mergeCell ref="G5:G6"/>
    <mergeCell ref="L5:L6"/>
    <mergeCell ref="C5:D5"/>
    <mergeCell ref="A39:L39"/>
  </mergeCells>
  <printOptions horizontalCentered="1"/>
  <pageMargins left="0.24" right="0.26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Richard Napam</cp:lastModifiedBy>
  <cp:lastPrinted>2015-05-10T23:36:40Z</cp:lastPrinted>
  <dcterms:created xsi:type="dcterms:W3CDTF">2006-06-05T02:18:19Z</dcterms:created>
  <dcterms:modified xsi:type="dcterms:W3CDTF">2019-01-11T06:31:47Z</dcterms:modified>
  <cp:category/>
  <cp:version/>
  <cp:contentType/>
  <cp:contentStatus/>
</cp:coreProperties>
</file>