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QEB Table 8.5" sheetId="2" r:id="rId1"/>
  </sheets>
  <definedNames>
    <definedName name="_xlnm.Print_Area" localSheetId="0">'QEB Table 8.5'!$A$1:$F$224</definedName>
    <definedName name="_xlnm.Print_Titles" localSheetId="0">'QEB Table 8.5'!$1:$6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2" l="1"/>
  <c r="D41" i="2"/>
  <c r="E41" i="2"/>
  <c r="F41" i="2"/>
  <c r="B41" i="2"/>
  <c r="F211" i="2"/>
  <c r="F40" i="2"/>
  <c r="F38" i="2"/>
  <c r="F39" i="2"/>
  <c r="F216" i="2"/>
  <c r="E216" i="2"/>
  <c r="D40" i="2" l="1"/>
  <c r="C40" i="2"/>
  <c r="E40" i="2"/>
  <c r="B40" i="2"/>
  <c r="C39" i="2"/>
  <c r="E39" i="2"/>
  <c r="D39" i="2"/>
  <c r="B39" i="2"/>
  <c r="B38" i="2"/>
  <c r="F213" i="2" l="1"/>
  <c r="E38" i="2" l="1"/>
  <c r="D38" i="2"/>
  <c r="C38" i="2"/>
  <c r="E20" i="2"/>
  <c r="D20" i="2"/>
  <c r="C20" i="2"/>
  <c r="B20" i="2"/>
  <c r="E19" i="2"/>
  <c r="D19" i="2"/>
  <c r="C19" i="2"/>
  <c r="B19" i="2"/>
  <c r="E18" i="2"/>
  <c r="D18" i="2"/>
  <c r="C18" i="2"/>
  <c r="B18" i="2"/>
  <c r="E17" i="2"/>
  <c r="D17" i="2"/>
  <c r="C17" i="2"/>
  <c r="B17" i="2"/>
  <c r="E16" i="2"/>
  <c r="D16" i="2"/>
  <c r="C16" i="2"/>
  <c r="B16" i="2"/>
  <c r="E15" i="2"/>
  <c r="D15" i="2"/>
  <c r="C15" i="2"/>
  <c r="B15" i="2"/>
  <c r="E14" i="2"/>
  <c r="D14" i="2"/>
  <c r="C14" i="2"/>
  <c r="B14" i="2"/>
  <c r="E13" i="2"/>
  <c r="D13" i="2"/>
  <c r="C13" i="2"/>
  <c r="B13" i="2"/>
  <c r="E12" i="2"/>
  <c r="D12" i="2"/>
  <c r="C12" i="2"/>
  <c r="B12" i="2"/>
  <c r="E11" i="2"/>
  <c r="D11" i="2"/>
  <c r="C11" i="2"/>
  <c r="B11" i="2"/>
  <c r="E10" i="2"/>
  <c r="D10" i="2"/>
  <c r="C10" i="2"/>
  <c r="B10" i="2"/>
  <c r="E9" i="2"/>
  <c r="D9" i="2"/>
  <c r="C9" i="2"/>
  <c r="B9" i="2"/>
  <c r="A9" i="2"/>
  <c r="A10" i="2" s="1"/>
  <c r="A11" i="2" s="1"/>
  <c r="A12" i="2" s="1"/>
  <c r="A13" i="2" s="1"/>
  <c r="A14" i="2" s="1"/>
  <c r="A15" i="2" s="1"/>
  <c r="A16" i="2" s="1"/>
  <c r="A17" i="2" s="1"/>
  <c r="A18" i="2" s="1"/>
  <c r="A19" i="2" s="1"/>
  <c r="A20" i="2" s="1"/>
  <c r="E8" i="2"/>
  <c r="D8" i="2"/>
  <c r="C8" i="2"/>
  <c r="B8" i="2"/>
  <c r="E7" i="2"/>
  <c r="D7" i="2"/>
  <c r="C7" i="2"/>
  <c r="B7" i="2"/>
</calcChain>
</file>

<file path=xl/sharedStrings.xml><?xml version="1.0" encoding="utf-8"?>
<sst xmlns="http://schemas.openxmlformats.org/spreadsheetml/2006/main" count="177" uniqueCount="47">
  <si>
    <t>TABLE 8.5 EXTERNAL PUBLIC DEBT:   ANALYSIS OF MOVEMENTS (a)</t>
  </si>
  <si>
    <t>(K'Million)</t>
  </si>
  <si>
    <t>At end</t>
  </si>
  <si>
    <t>Draw</t>
  </si>
  <si>
    <t>Principal</t>
  </si>
  <si>
    <t>Unrealised</t>
  </si>
  <si>
    <t>Net Change</t>
  </si>
  <si>
    <t>Overseas</t>
  </si>
  <si>
    <t xml:space="preserve">of </t>
  </si>
  <si>
    <t xml:space="preserve">  downs</t>
  </si>
  <si>
    <t>Repay-</t>
  </si>
  <si>
    <t>(-)Gains/</t>
  </si>
  <si>
    <t xml:space="preserve">     in </t>
  </si>
  <si>
    <t>Public Debt</t>
  </si>
  <si>
    <t>Month</t>
  </si>
  <si>
    <t>ments</t>
  </si>
  <si>
    <t>Losses(+)</t>
  </si>
  <si>
    <t xml:space="preserve">  Balances</t>
  </si>
  <si>
    <t>Outstanding</t>
  </si>
  <si>
    <t xml:space="preserve">(end period)                 </t>
  </si>
  <si>
    <t>Mar</t>
  </si>
  <si>
    <t>Jun</t>
  </si>
  <si>
    <t>Sep</t>
  </si>
  <si>
    <t>Dec</t>
  </si>
  <si>
    <t xml:space="preserve"> </t>
  </si>
  <si>
    <t xml:space="preserve">Dec </t>
  </si>
  <si>
    <t>June</t>
  </si>
  <si>
    <t xml:space="preserve">June </t>
  </si>
  <si>
    <t xml:space="preserve">Sep </t>
  </si>
  <si>
    <t xml:space="preserve">Mar </t>
  </si>
  <si>
    <t xml:space="preserve">Jun </t>
  </si>
  <si>
    <t xml:space="preserve">  Mar </t>
  </si>
  <si>
    <t xml:space="preserve">  Jun </t>
  </si>
  <si>
    <t xml:space="preserve"> Mar </t>
  </si>
  <si>
    <t>(a)</t>
  </si>
  <si>
    <t>Adjustments to balances outstanding due to exchange rate revaluations.</t>
  </si>
  <si>
    <t xml:space="preserve">(b) </t>
  </si>
  <si>
    <t>Refer to footnote (d &amp; e) in Table 7.3</t>
  </si>
  <si>
    <t xml:space="preserve">(c) </t>
  </si>
  <si>
    <t xml:space="preserve">(d) </t>
  </si>
  <si>
    <t>Takes into account exchange rate, valuation, price, and volume effects.</t>
  </si>
  <si>
    <t xml:space="preserve">(p) </t>
  </si>
  <si>
    <t>government</t>
  </si>
  <si>
    <t>Preliminary and subject to change when the 2022 Final Budget Outcome is released by the</t>
  </si>
  <si>
    <t>Increase in the December quarters of 2018 and 2019 is attributed to drawdown of proceeds from the Sovereign Bond issuance by the State and external budget financing that came in November and December, respectively.</t>
  </si>
  <si>
    <t>Increase in June 2020 is due to the Rapid Credit Facility loan drawdown from the IMF</t>
  </si>
  <si>
    <t xml:space="preserve">Increase drawdowns in September quarter 2016 is attributed to Credit Suisse Loan drawdowns by the 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</si>
</sst>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 0.0"/>
    <numFmt numFmtId="166" formatCode="..."/>
  </numFmts>
  <fonts count="17" x14ac:knownFonts="1">
    <font>
      <sz val="11"/>
      <color theme="1"/>
      <name val="Calibri"/>
      <family val="2"/>
      <scheme val="minor"/>
    </font>
    <font>
      <sz val="9.75"/>
      <name val="Helv"/>
    </font>
    <font>
      <b/>
      <sz val="9"/>
      <name val="Arial"/>
      <family val="2"/>
    </font>
    <font>
      <sz val="9"/>
      <name val="Arial"/>
      <family val="2"/>
    </font>
    <font>
      <sz val="9"/>
      <name val="Helv"/>
    </font>
    <font>
      <sz val="9"/>
      <color indexed="10"/>
      <name val="Arial"/>
      <family val="2"/>
    </font>
    <font>
      <sz val="9"/>
      <name val="Franklin Gothic Book"/>
      <family val="2"/>
    </font>
    <font>
      <sz val="8"/>
      <name val="Arial"/>
      <family val="2"/>
    </font>
    <font>
      <u/>
      <sz val="9"/>
      <color theme="1" tint="0.14999847407452621"/>
      <name val="Arial"/>
      <family val="2"/>
    </font>
    <font>
      <sz val="9"/>
      <color rgb="FFFF0000"/>
      <name val="Arial"/>
      <family val="2"/>
    </font>
    <font>
      <sz val="10"/>
      <name val="Arial"/>
      <family val="2"/>
    </font>
    <font>
      <sz val="10"/>
      <color indexed="10"/>
      <name val="Arial"/>
      <family val="2"/>
    </font>
    <font>
      <sz val="10"/>
      <color indexed="8"/>
      <name val="Arial"/>
      <family val="2"/>
    </font>
    <font>
      <sz val="10"/>
      <name val="Helv"/>
    </font>
    <font>
      <b/>
      <sz val="10"/>
      <name val="Arial"/>
      <family val="2"/>
    </font>
    <font>
      <b/>
      <u/>
      <sz val="10"/>
      <name val="Arial"/>
      <family val="2"/>
    </font>
    <font>
      <b/>
      <u/>
      <sz val="10"/>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xf numFmtId="0" fontId="6" fillId="0" borderId="0"/>
  </cellStyleXfs>
  <cellXfs count="62">
    <xf numFmtId="0" fontId="0" fillId="0" borderId="0" xfId="0"/>
    <xf numFmtId="164" fontId="3" fillId="2" borderId="0" xfId="1" applyFont="1" applyFill="1" applyAlignment="1">
      <alignment horizontal="center"/>
    </xf>
    <xf numFmtId="164" fontId="3" fillId="2" borderId="0" xfId="1" applyNumberFormat="1" applyFont="1" applyFill="1" applyAlignment="1">
      <alignment horizontal="center"/>
    </xf>
    <xf numFmtId="164" fontId="2" fillId="2" borderId="0" xfId="1" applyNumberFormat="1" applyFont="1" applyFill="1" applyAlignment="1">
      <alignment horizontal="center"/>
    </xf>
    <xf numFmtId="164" fontId="2" fillId="2" borderId="1" xfId="1" applyNumberFormat="1" applyFont="1" applyFill="1" applyBorder="1" applyAlignment="1">
      <alignment horizontal="center"/>
    </xf>
    <xf numFmtId="164" fontId="3" fillId="2" borderId="2" xfId="1" applyFont="1" applyFill="1" applyBorder="1" applyAlignment="1">
      <alignment horizontal="center"/>
    </xf>
    <xf numFmtId="164" fontId="2" fillId="2" borderId="3" xfId="1" applyNumberFormat="1" applyFont="1" applyFill="1" applyBorder="1" applyAlignment="1">
      <alignment horizontal="center"/>
    </xf>
    <xf numFmtId="164" fontId="2" fillId="2" borderId="4" xfId="1" applyNumberFormat="1" applyFont="1" applyFill="1" applyBorder="1" applyAlignment="1">
      <alignment horizontal="center"/>
    </xf>
    <xf numFmtId="164" fontId="2" fillId="2" borderId="2" xfId="1" applyNumberFormat="1" applyFont="1" applyFill="1" applyBorder="1" applyAlignment="1">
      <alignment horizontal="center"/>
    </xf>
    <xf numFmtId="164" fontId="3" fillId="2" borderId="5" xfId="1" applyFont="1" applyFill="1" applyBorder="1" applyAlignment="1">
      <alignment horizontal="center"/>
    </xf>
    <xf numFmtId="164" fontId="2" fillId="2" borderId="6" xfId="1" applyNumberFormat="1" applyFont="1" applyFill="1" applyBorder="1" applyAlignment="1">
      <alignment horizontal="center"/>
    </xf>
    <xf numFmtId="164" fontId="2" fillId="2" borderId="5" xfId="1" applyNumberFormat="1" applyFont="1" applyFill="1" applyBorder="1" applyAlignment="1">
      <alignment horizontal="center"/>
    </xf>
    <xf numFmtId="164" fontId="3" fillId="2" borderId="7" xfId="1" applyFont="1" applyFill="1" applyBorder="1" applyAlignment="1">
      <alignment horizontal="center"/>
    </xf>
    <xf numFmtId="0" fontId="2" fillId="2" borderId="8" xfId="1" applyNumberFormat="1" applyFont="1" applyFill="1" applyBorder="1" applyAlignment="1">
      <alignment horizontal="center"/>
    </xf>
    <xf numFmtId="164" fontId="2" fillId="2" borderId="7" xfId="1" applyNumberFormat="1" applyFont="1" applyFill="1" applyBorder="1" applyAlignment="1">
      <alignment horizontal="center"/>
    </xf>
    <xf numFmtId="164" fontId="2" fillId="2" borderId="8" xfId="1" applyNumberFormat="1" applyFont="1" applyFill="1" applyBorder="1" applyAlignment="1">
      <alignment horizontal="center" wrapText="1"/>
    </xf>
    <xf numFmtId="164" fontId="4" fillId="2" borderId="0" xfId="1" applyFont="1" applyFill="1" applyBorder="1" applyAlignment="1">
      <alignment horizontal="center"/>
    </xf>
    <xf numFmtId="164" fontId="3" fillId="2" borderId="0" xfId="1" applyNumberFormat="1" applyFont="1" applyFill="1" applyBorder="1" applyAlignment="1">
      <alignment horizontal="center" vertical="center"/>
    </xf>
    <xf numFmtId="164" fontId="4" fillId="2" borderId="0" xfId="1" applyFont="1" applyFill="1" applyAlignment="1">
      <alignment horizontal="center"/>
    </xf>
    <xf numFmtId="164" fontId="3" fillId="2" borderId="0" xfId="1" applyFont="1" applyFill="1" applyBorder="1" applyAlignment="1">
      <alignment horizontal="center"/>
    </xf>
    <xf numFmtId="0" fontId="5"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164" fontId="5" fillId="2" borderId="0" xfId="1" applyNumberFormat="1" applyFont="1" applyFill="1" applyBorder="1" applyAlignment="1">
      <alignment horizontal="center" vertical="center"/>
    </xf>
    <xf numFmtId="164" fontId="5" fillId="2" borderId="0" xfId="1" applyFont="1" applyFill="1" applyBorder="1" applyAlignment="1">
      <alignment horizontal="center" vertical="center"/>
    </xf>
    <xf numFmtId="164" fontId="4" fillId="2" borderId="0" xfId="1" applyNumberFormat="1" applyFont="1" applyFill="1" applyAlignment="1">
      <alignment horizontal="center"/>
    </xf>
    <xf numFmtId="0" fontId="7" fillId="3" borderId="0" xfId="2" applyFont="1" applyFill="1" applyBorder="1" applyAlignment="1">
      <alignment horizontal="center" vertical="center" wrapText="1"/>
    </xf>
    <xf numFmtId="164" fontId="3" fillId="2" borderId="0" xfId="1" applyFont="1" applyFill="1" applyBorder="1" applyAlignment="1">
      <alignment horizontal="center" vertical="top" wrapText="1"/>
    </xf>
    <xf numFmtId="164" fontId="3" fillId="0" borderId="0" xfId="2" applyNumberFormat="1" applyFont="1" applyBorder="1" applyAlignment="1">
      <alignment horizontal="center" vertical="center"/>
    </xf>
    <xf numFmtId="164" fontId="8" fillId="0" borderId="0" xfId="2" applyNumberFormat="1" applyFont="1" applyBorder="1" applyAlignment="1">
      <alignment horizontal="center" vertical="center"/>
    </xf>
    <xf numFmtId="164" fontId="9" fillId="0" borderId="0" xfId="2" applyNumberFormat="1" applyFont="1" applyBorder="1" applyAlignment="1">
      <alignment horizontal="right" vertical="center" indent="1"/>
    </xf>
    <xf numFmtId="164" fontId="9" fillId="0" borderId="0" xfId="2" applyNumberFormat="1" applyFont="1" applyBorder="1" applyAlignment="1">
      <alignment vertical="center"/>
    </xf>
    <xf numFmtId="0" fontId="9" fillId="0" borderId="0" xfId="2" applyFont="1" applyBorder="1" applyAlignment="1">
      <alignment vertical="center"/>
    </xf>
    <xf numFmtId="0" fontId="7" fillId="3" borderId="4" xfId="2" applyFont="1" applyFill="1" applyBorder="1" applyAlignment="1">
      <alignment horizontal="center" vertical="center" wrapText="1"/>
    </xf>
    <xf numFmtId="164" fontId="3" fillId="4" borderId="0" xfId="1" applyFont="1" applyFill="1" applyBorder="1" applyAlignment="1">
      <alignment horizontal="center"/>
    </xf>
    <xf numFmtId="164" fontId="9" fillId="4" borderId="0" xfId="2" applyNumberFormat="1" applyFont="1" applyFill="1" applyBorder="1" applyAlignment="1">
      <alignment vertical="center"/>
    </xf>
    <xf numFmtId="0" fontId="9" fillId="4" borderId="0" xfId="2" applyFont="1" applyFill="1" applyBorder="1" applyAlignment="1">
      <alignment vertical="center"/>
    </xf>
    <xf numFmtId="164" fontId="3" fillId="4" borderId="0" xfId="1" applyFont="1" applyFill="1" applyAlignment="1">
      <alignment horizontal="center"/>
    </xf>
    <xf numFmtId="164" fontId="10" fillId="2" borderId="0" xfId="1" applyNumberFormat="1" applyFont="1" applyFill="1" applyBorder="1" applyAlignment="1">
      <alignment horizontal="center" vertical="center"/>
    </xf>
    <xf numFmtId="164" fontId="10" fillId="2" borderId="0" xfId="1" applyFont="1" applyFill="1" applyBorder="1" applyAlignment="1">
      <alignment horizontal="center"/>
    </xf>
    <xf numFmtId="166" fontId="10" fillId="3" borderId="0" xfId="2" applyNumberFormat="1" applyFont="1" applyFill="1" applyBorder="1" applyAlignment="1">
      <alignment horizontal="center" vertical="center"/>
    </xf>
    <xf numFmtId="164" fontId="10" fillId="2" borderId="0" xfId="1" applyNumberFormat="1" applyFont="1" applyFill="1" applyAlignment="1">
      <alignment horizontal="center" vertical="center"/>
    </xf>
    <xf numFmtId="164" fontId="10" fillId="3" borderId="0" xfId="1" applyNumberFormat="1" applyFont="1" applyFill="1" applyBorder="1" applyAlignment="1">
      <alignment horizontal="center" vertical="center"/>
    </xf>
    <xf numFmtId="164" fontId="10" fillId="3" borderId="0" xfId="1" applyFont="1" applyFill="1" applyAlignment="1">
      <alignment horizontal="center" vertical="center"/>
    </xf>
    <xf numFmtId="164" fontId="10" fillId="3" borderId="0" xfId="1" applyNumberFormat="1" applyFont="1" applyFill="1" applyAlignment="1">
      <alignment horizontal="center" vertical="center"/>
    </xf>
    <xf numFmtId="164" fontId="10" fillId="2" borderId="0" xfId="1" applyFont="1" applyFill="1" applyBorder="1" applyAlignment="1">
      <alignment horizontal="center" vertical="center"/>
    </xf>
    <xf numFmtId="164" fontId="10" fillId="2" borderId="1" xfId="1" applyFont="1" applyFill="1" applyBorder="1" applyAlignment="1">
      <alignment horizontal="center" vertical="center"/>
    </xf>
    <xf numFmtId="164" fontId="11" fillId="2" borderId="0" xfId="1" applyNumberFormat="1" applyFont="1" applyFill="1" applyAlignment="1">
      <alignment horizontal="center" vertical="center"/>
    </xf>
    <xf numFmtId="164" fontId="12" fillId="2" borderId="0" xfId="1" applyNumberFormat="1" applyFont="1" applyFill="1" applyBorder="1" applyAlignment="1">
      <alignment horizontal="center" vertical="center"/>
    </xf>
    <xf numFmtId="164" fontId="13" fillId="2" borderId="0" xfId="1" applyNumberFormat="1" applyFont="1" applyFill="1" applyAlignment="1">
      <alignment horizontal="center" vertical="center"/>
    </xf>
    <xf numFmtId="164" fontId="12" fillId="3" borderId="0" xfId="1" applyNumberFormat="1" applyFont="1" applyFill="1" applyBorder="1" applyAlignment="1">
      <alignment horizontal="center" vertical="center"/>
    </xf>
    <xf numFmtId="1" fontId="14" fillId="2" borderId="0" xfId="1" applyNumberFormat="1" applyFont="1" applyFill="1" applyBorder="1" applyAlignment="1">
      <alignment horizontal="center"/>
    </xf>
    <xf numFmtId="1" fontId="14" fillId="2" borderId="0" xfId="1" applyNumberFormat="1" applyFont="1" applyFill="1" applyBorder="1" applyAlignment="1">
      <alignment horizontal="center" vertical="center"/>
    </xf>
    <xf numFmtId="1" fontId="14" fillId="3" borderId="0" xfId="1" applyNumberFormat="1" applyFont="1" applyFill="1" applyBorder="1" applyAlignment="1">
      <alignment horizontal="center" vertical="center"/>
    </xf>
    <xf numFmtId="1" fontId="14" fillId="2" borderId="1" xfId="1" applyNumberFormat="1" applyFont="1" applyFill="1" applyBorder="1" applyAlignment="1">
      <alignment horizontal="center" vertical="center"/>
    </xf>
    <xf numFmtId="1" fontId="15" fillId="2" borderId="0" xfId="1" applyNumberFormat="1" applyFont="1" applyFill="1" applyAlignment="1">
      <alignment horizontal="center"/>
    </xf>
    <xf numFmtId="1" fontId="10" fillId="2" borderId="0" xfId="1" applyNumberFormat="1" applyFont="1" applyFill="1" applyBorder="1" applyAlignment="1">
      <alignment horizontal="center" vertical="center"/>
    </xf>
    <xf numFmtId="1" fontId="15" fillId="2" borderId="0" xfId="1" applyNumberFormat="1" applyFont="1" applyFill="1" applyBorder="1" applyAlignment="1">
      <alignment horizontal="center" vertical="center"/>
    </xf>
    <xf numFmtId="0" fontId="15" fillId="2" borderId="0" xfId="1" applyNumberFormat="1" applyFont="1" applyFill="1" applyBorder="1" applyAlignment="1">
      <alignment horizontal="center"/>
    </xf>
    <xf numFmtId="0" fontId="16" fillId="2" borderId="0" xfId="1" applyNumberFormat="1" applyFont="1" applyFill="1" applyBorder="1" applyAlignment="1">
      <alignment horizontal="center"/>
    </xf>
    <xf numFmtId="0" fontId="7" fillId="3" borderId="0" xfId="2" applyFont="1" applyFill="1" applyBorder="1" applyAlignment="1">
      <alignment horizontal="left" vertical="center" wrapText="1"/>
    </xf>
    <xf numFmtId="164" fontId="2" fillId="2" borderId="0" xfId="1" applyFont="1" applyFill="1" applyBorder="1" applyAlignment="1">
      <alignment horizontal="center"/>
    </xf>
    <xf numFmtId="0" fontId="7" fillId="3" borderId="4" xfId="2" applyFont="1" applyFill="1" applyBorder="1" applyAlignment="1">
      <alignment horizontal="left" vertical="center" wrapText="1"/>
    </xf>
  </cellXfs>
  <cellStyles count="3">
    <cellStyle name="Normal" xfId="0" builtinId="0"/>
    <cellStyle name="Normal 2" xfId="2"/>
    <cellStyle name="Normal 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230"/>
  <sheetViews>
    <sheetView tabSelected="1" view="pageBreakPreview" topLeftCell="A202" zoomScaleNormal="100" zoomScaleSheetLayoutView="100" workbookViewId="0">
      <selection activeCell="S211" sqref="S211"/>
    </sheetView>
  </sheetViews>
  <sheetFormatPr defaultRowHeight="12.75" customHeight="1" x14ac:dyDescent="0.2"/>
  <cols>
    <col min="1" max="1" width="7.6640625" style="18" customWidth="1"/>
    <col min="2" max="2" width="10.109375" style="24" customWidth="1"/>
    <col min="3" max="3" width="11.88671875" style="24" customWidth="1"/>
    <col min="4" max="4" width="11.6640625" style="24" customWidth="1"/>
    <col min="5" max="5" width="15.5546875" style="24" customWidth="1"/>
    <col min="6" max="6" width="18.33203125" style="18" customWidth="1"/>
    <col min="7" max="256" width="9.109375" style="18"/>
    <col min="257" max="257" width="7.6640625" style="18" customWidth="1"/>
    <col min="258" max="258" width="10.109375" style="18" customWidth="1"/>
    <col min="259" max="259" width="11.88671875" style="18" customWidth="1"/>
    <col min="260" max="260" width="11.6640625" style="18" customWidth="1"/>
    <col min="261" max="261" width="15.5546875" style="18" customWidth="1"/>
    <col min="262" max="262" width="18.33203125" style="18" customWidth="1"/>
    <col min="263" max="512" width="9.109375" style="18"/>
    <col min="513" max="513" width="7.6640625" style="18" customWidth="1"/>
    <col min="514" max="514" width="10.109375" style="18" customWidth="1"/>
    <col min="515" max="515" width="11.88671875" style="18" customWidth="1"/>
    <col min="516" max="516" width="11.6640625" style="18" customWidth="1"/>
    <col min="517" max="517" width="15.5546875" style="18" customWidth="1"/>
    <col min="518" max="518" width="18.33203125" style="18" customWidth="1"/>
    <col min="519" max="768" width="9.109375" style="18"/>
    <col min="769" max="769" width="7.6640625" style="18" customWidth="1"/>
    <col min="770" max="770" width="10.109375" style="18" customWidth="1"/>
    <col min="771" max="771" width="11.88671875" style="18" customWidth="1"/>
    <col min="772" max="772" width="11.6640625" style="18" customWidth="1"/>
    <col min="773" max="773" width="15.5546875" style="18" customWidth="1"/>
    <col min="774" max="774" width="18.33203125" style="18" customWidth="1"/>
    <col min="775" max="1024" width="9.109375" style="18"/>
    <col min="1025" max="1025" width="7.6640625" style="18" customWidth="1"/>
    <col min="1026" max="1026" width="10.109375" style="18" customWidth="1"/>
    <col min="1027" max="1027" width="11.88671875" style="18" customWidth="1"/>
    <col min="1028" max="1028" width="11.6640625" style="18" customWidth="1"/>
    <col min="1029" max="1029" width="15.5546875" style="18" customWidth="1"/>
    <col min="1030" max="1030" width="18.33203125" style="18" customWidth="1"/>
    <col min="1031" max="1280" width="9.109375" style="18"/>
    <col min="1281" max="1281" width="7.6640625" style="18" customWidth="1"/>
    <col min="1282" max="1282" width="10.109375" style="18" customWidth="1"/>
    <col min="1283" max="1283" width="11.88671875" style="18" customWidth="1"/>
    <col min="1284" max="1284" width="11.6640625" style="18" customWidth="1"/>
    <col min="1285" max="1285" width="15.5546875" style="18" customWidth="1"/>
    <col min="1286" max="1286" width="18.33203125" style="18" customWidth="1"/>
    <col min="1287" max="1536" width="9.109375" style="18"/>
    <col min="1537" max="1537" width="7.6640625" style="18" customWidth="1"/>
    <col min="1538" max="1538" width="10.109375" style="18" customWidth="1"/>
    <col min="1539" max="1539" width="11.88671875" style="18" customWidth="1"/>
    <col min="1540" max="1540" width="11.6640625" style="18" customWidth="1"/>
    <col min="1541" max="1541" width="15.5546875" style="18" customWidth="1"/>
    <col min="1542" max="1542" width="18.33203125" style="18" customWidth="1"/>
    <col min="1543" max="1792" width="9.109375" style="18"/>
    <col min="1793" max="1793" width="7.6640625" style="18" customWidth="1"/>
    <col min="1794" max="1794" width="10.109375" style="18" customWidth="1"/>
    <col min="1795" max="1795" width="11.88671875" style="18" customWidth="1"/>
    <col min="1796" max="1796" width="11.6640625" style="18" customWidth="1"/>
    <col min="1797" max="1797" width="15.5546875" style="18" customWidth="1"/>
    <col min="1798" max="1798" width="18.33203125" style="18" customWidth="1"/>
    <col min="1799" max="2048" width="9.109375" style="18"/>
    <col min="2049" max="2049" width="7.6640625" style="18" customWidth="1"/>
    <col min="2050" max="2050" width="10.109375" style="18" customWidth="1"/>
    <col min="2051" max="2051" width="11.88671875" style="18" customWidth="1"/>
    <col min="2052" max="2052" width="11.6640625" style="18" customWidth="1"/>
    <col min="2053" max="2053" width="15.5546875" style="18" customWidth="1"/>
    <col min="2054" max="2054" width="18.33203125" style="18" customWidth="1"/>
    <col min="2055" max="2304" width="9.109375" style="18"/>
    <col min="2305" max="2305" width="7.6640625" style="18" customWidth="1"/>
    <col min="2306" max="2306" width="10.109375" style="18" customWidth="1"/>
    <col min="2307" max="2307" width="11.88671875" style="18" customWidth="1"/>
    <col min="2308" max="2308" width="11.6640625" style="18" customWidth="1"/>
    <col min="2309" max="2309" width="15.5546875" style="18" customWidth="1"/>
    <col min="2310" max="2310" width="18.33203125" style="18" customWidth="1"/>
    <col min="2311" max="2560" width="9.109375" style="18"/>
    <col min="2561" max="2561" width="7.6640625" style="18" customWidth="1"/>
    <col min="2562" max="2562" width="10.109375" style="18" customWidth="1"/>
    <col min="2563" max="2563" width="11.88671875" style="18" customWidth="1"/>
    <col min="2564" max="2564" width="11.6640625" style="18" customWidth="1"/>
    <col min="2565" max="2565" width="15.5546875" style="18" customWidth="1"/>
    <col min="2566" max="2566" width="18.33203125" style="18" customWidth="1"/>
    <col min="2567" max="2816" width="9.109375" style="18"/>
    <col min="2817" max="2817" width="7.6640625" style="18" customWidth="1"/>
    <col min="2818" max="2818" width="10.109375" style="18" customWidth="1"/>
    <col min="2819" max="2819" width="11.88671875" style="18" customWidth="1"/>
    <col min="2820" max="2820" width="11.6640625" style="18" customWidth="1"/>
    <col min="2821" max="2821" width="15.5546875" style="18" customWidth="1"/>
    <col min="2822" max="2822" width="18.33203125" style="18" customWidth="1"/>
    <col min="2823" max="3072" width="9.109375" style="18"/>
    <col min="3073" max="3073" width="7.6640625" style="18" customWidth="1"/>
    <col min="3074" max="3074" width="10.109375" style="18" customWidth="1"/>
    <col min="3075" max="3075" width="11.88671875" style="18" customWidth="1"/>
    <col min="3076" max="3076" width="11.6640625" style="18" customWidth="1"/>
    <col min="3077" max="3077" width="15.5546875" style="18" customWidth="1"/>
    <col min="3078" max="3078" width="18.33203125" style="18" customWidth="1"/>
    <col min="3079" max="3328" width="9.109375" style="18"/>
    <col min="3329" max="3329" width="7.6640625" style="18" customWidth="1"/>
    <col min="3330" max="3330" width="10.109375" style="18" customWidth="1"/>
    <col min="3331" max="3331" width="11.88671875" style="18" customWidth="1"/>
    <col min="3332" max="3332" width="11.6640625" style="18" customWidth="1"/>
    <col min="3333" max="3333" width="15.5546875" style="18" customWidth="1"/>
    <col min="3334" max="3334" width="18.33203125" style="18" customWidth="1"/>
    <col min="3335" max="3584" width="9.109375" style="18"/>
    <col min="3585" max="3585" width="7.6640625" style="18" customWidth="1"/>
    <col min="3586" max="3586" width="10.109375" style="18" customWidth="1"/>
    <col min="3587" max="3587" width="11.88671875" style="18" customWidth="1"/>
    <col min="3588" max="3588" width="11.6640625" style="18" customWidth="1"/>
    <col min="3589" max="3589" width="15.5546875" style="18" customWidth="1"/>
    <col min="3590" max="3590" width="18.33203125" style="18" customWidth="1"/>
    <col min="3591" max="3840" width="9.109375" style="18"/>
    <col min="3841" max="3841" width="7.6640625" style="18" customWidth="1"/>
    <col min="3842" max="3842" width="10.109375" style="18" customWidth="1"/>
    <col min="3843" max="3843" width="11.88671875" style="18" customWidth="1"/>
    <col min="3844" max="3844" width="11.6640625" style="18" customWidth="1"/>
    <col min="3845" max="3845" width="15.5546875" style="18" customWidth="1"/>
    <col min="3846" max="3846" width="18.33203125" style="18" customWidth="1"/>
    <col min="3847" max="4096" width="9.109375" style="18"/>
    <col min="4097" max="4097" width="7.6640625" style="18" customWidth="1"/>
    <col min="4098" max="4098" width="10.109375" style="18" customWidth="1"/>
    <col min="4099" max="4099" width="11.88671875" style="18" customWidth="1"/>
    <col min="4100" max="4100" width="11.6640625" style="18" customWidth="1"/>
    <col min="4101" max="4101" width="15.5546875" style="18" customWidth="1"/>
    <col min="4102" max="4102" width="18.33203125" style="18" customWidth="1"/>
    <col min="4103" max="4352" width="9.109375" style="18"/>
    <col min="4353" max="4353" width="7.6640625" style="18" customWidth="1"/>
    <col min="4354" max="4354" width="10.109375" style="18" customWidth="1"/>
    <col min="4355" max="4355" width="11.88671875" style="18" customWidth="1"/>
    <col min="4356" max="4356" width="11.6640625" style="18" customWidth="1"/>
    <col min="4357" max="4357" width="15.5546875" style="18" customWidth="1"/>
    <col min="4358" max="4358" width="18.33203125" style="18" customWidth="1"/>
    <col min="4359" max="4608" width="9.109375" style="18"/>
    <col min="4609" max="4609" width="7.6640625" style="18" customWidth="1"/>
    <col min="4610" max="4610" width="10.109375" style="18" customWidth="1"/>
    <col min="4611" max="4611" width="11.88671875" style="18" customWidth="1"/>
    <col min="4612" max="4612" width="11.6640625" style="18" customWidth="1"/>
    <col min="4613" max="4613" width="15.5546875" style="18" customWidth="1"/>
    <col min="4614" max="4614" width="18.33203125" style="18" customWidth="1"/>
    <col min="4615" max="4864" width="9.109375" style="18"/>
    <col min="4865" max="4865" width="7.6640625" style="18" customWidth="1"/>
    <col min="4866" max="4866" width="10.109375" style="18" customWidth="1"/>
    <col min="4867" max="4867" width="11.88671875" style="18" customWidth="1"/>
    <col min="4868" max="4868" width="11.6640625" style="18" customWidth="1"/>
    <col min="4869" max="4869" width="15.5546875" style="18" customWidth="1"/>
    <col min="4870" max="4870" width="18.33203125" style="18" customWidth="1"/>
    <col min="4871" max="5120" width="9.109375" style="18"/>
    <col min="5121" max="5121" width="7.6640625" style="18" customWidth="1"/>
    <col min="5122" max="5122" width="10.109375" style="18" customWidth="1"/>
    <col min="5123" max="5123" width="11.88671875" style="18" customWidth="1"/>
    <col min="5124" max="5124" width="11.6640625" style="18" customWidth="1"/>
    <col min="5125" max="5125" width="15.5546875" style="18" customWidth="1"/>
    <col min="5126" max="5126" width="18.33203125" style="18" customWidth="1"/>
    <col min="5127" max="5376" width="9.109375" style="18"/>
    <col min="5377" max="5377" width="7.6640625" style="18" customWidth="1"/>
    <col min="5378" max="5378" width="10.109375" style="18" customWidth="1"/>
    <col min="5379" max="5379" width="11.88671875" style="18" customWidth="1"/>
    <col min="5380" max="5380" width="11.6640625" style="18" customWidth="1"/>
    <col min="5381" max="5381" width="15.5546875" style="18" customWidth="1"/>
    <col min="5382" max="5382" width="18.33203125" style="18" customWidth="1"/>
    <col min="5383" max="5632" width="9.109375" style="18"/>
    <col min="5633" max="5633" width="7.6640625" style="18" customWidth="1"/>
    <col min="5634" max="5634" width="10.109375" style="18" customWidth="1"/>
    <col min="5635" max="5635" width="11.88671875" style="18" customWidth="1"/>
    <col min="5636" max="5636" width="11.6640625" style="18" customWidth="1"/>
    <col min="5637" max="5637" width="15.5546875" style="18" customWidth="1"/>
    <col min="5638" max="5638" width="18.33203125" style="18" customWidth="1"/>
    <col min="5639" max="5888" width="9.109375" style="18"/>
    <col min="5889" max="5889" width="7.6640625" style="18" customWidth="1"/>
    <col min="5890" max="5890" width="10.109375" style="18" customWidth="1"/>
    <col min="5891" max="5891" width="11.88671875" style="18" customWidth="1"/>
    <col min="5892" max="5892" width="11.6640625" style="18" customWidth="1"/>
    <col min="5893" max="5893" width="15.5546875" style="18" customWidth="1"/>
    <col min="5894" max="5894" width="18.33203125" style="18" customWidth="1"/>
    <col min="5895" max="6144" width="9.109375" style="18"/>
    <col min="6145" max="6145" width="7.6640625" style="18" customWidth="1"/>
    <col min="6146" max="6146" width="10.109375" style="18" customWidth="1"/>
    <col min="6147" max="6147" width="11.88671875" style="18" customWidth="1"/>
    <col min="6148" max="6148" width="11.6640625" style="18" customWidth="1"/>
    <col min="6149" max="6149" width="15.5546875" style="18" customWidth="1"/>
    <col min="6150" max="6150" width="18.33203125" style="18" customWidth="1"/>
    <col min="6151" max="6400" width="9.109375" style="18"/>
    <col min="6401" max="6401" width="7.6640625" style="18" customWidth="1"/>
    <col min="6402" max="6402" width="10.109375" style="18" customWidth="1"/>
    <col min="6403" max="6403" width="11.88671875" style="18" customWidth="1"/>
    <col min="6404" max="6404" width="11.6640625" style="18" customWidth="1"/>
    <col min="6405" max="6405" width="15.5546875" style="18" customWidth="1"/>
    <col min="6406" max="6406" width="18.33203125" style="18" customWidth="1"/>
    <col min="6407" max="6656" width="9.109375" style="18"/>
    <col min="6657" max="6657" width="7.6640625" style="18" customWidth="1"/>
    <col min="6658" max="6658" width="10.109375" style="18" customWidth="1"/>
    <col min="6659" max="6659" width="11.88671875" style="18" customWidth="1"/>
    <col min="6660" max="6660" width="11.6640625" style="18" customWidth="1"/>
    <col min="6661" max="6661" width="15.5546875" style="18" customWidth="1"/>
    <col min="6662" max="6662" width="18.33203125" style="18" customWidth="1"/>
    <col min="6663" max="6912" width="9.109375" style="18"/>
    <col min="6913" max="6913" width="7.6640625" style="18" customWidth="1"/>
    <col min="6914" max="6914" width="10.109375" style="18" customWidth="1"/>
    <col min="6915" max="6915" width="11.88671875" style="18" customWidth="1"/>
    <col min="6916" max="6916" width="11.6640625" style="18" customWidth="1"/>
    <col min="6917" max="6917" width="15.5546875" style="18" customWidth="1"/>
    <col min="6918" max="6918" width="18.33203125" style="18" customWidth="1"/>
    <col min="6919" max="7168" width="9.109375" style="18"/>
    <col min="7169" max="7169" width="7.6640625" style="18" customWidth="1"/>
    <col min="7170" max="7170" width="10.109375" style="18" customWidth="1"/>
    <col min="7171" max="7171" width="11.88671875" style="18" customWidth="1"/>
    <col min="7172" max="7172" width="11.6640625" style="18" customWidth="1"/>
    <col min="7173" max="7173" width="15.5546875" style="18" customWidth="1"/>
    <col min="7174" max="7174" width="18.33203125" style="18" customWidth="1"/>
    <col min="7175" max="7424" width="9.109375" style="18"/>
    <col min="7425" max="7425" width="7.6640625" style="18" customWidth="1"/>
    <col min="7426" max="7426" width="10.109375" style="18" customWidth="1"/>
    <col min="7427" max="7427" width="11.88671875" style="18" customWidth="1"/>
    <col min="7428" max="7428" width="11.6640625" style="18" customWidth="1"/>
    <col min="7429" max="7429" width="15.5546875" style="18" customWidth="1"/>
    <col min="7430" max="7430" width="18.33203125" style="18" customWidth="1"/>
    <col min="7431" max="7680" width="9.109375" style="18"/>
    <col min="7681" max="7681" width="7.6640625" style="18" customWidth="1"/>
    <col min="7682" max="7682" width="10.109375" style="18" customWidth="1"/>
    <col min="7683" max="7683" width="11.88671875" style="18" customWidth="1"/>
    <col min="7684" max="7684" width="11.6640625" style="18" customWidth="1"/>
    <col min="7685" max="7685" width="15.5546875" style="18" customWidth="1"/>
    <col min="7686" max="7686" width="18.33203125" style="18" customWidth="1"/>
    <col min="7687" max="7936" width="9.109375" style="18"/>
    <col min="7937" max="7937" width="7.6640625" style="18" customWidth="1"/>
    <col min="7938" max="7938" width="10.109375" style="18" customWidth="1"/>
    <col min="7939" max="7939" width="11.88671875" style="18" customWidth="1"/>
    <col min="7940" max="7940" width="11.6640625" style="18" customWidth="1"/>
    <col min="7941" max="7941" width="15.5546875" style="18" customWidth="1"/>
    <col min="7942" max="7942" width="18.33203125" style="18" customWidth="1"/>
    <col min="7943" max="8192" width="9.109375" style="18"/>
    <col min="8193" max="8193" width="7.6640625" style="18" customWidth="1"/>
    <col min="8194" max="8194" width="10.109375" style="18" customWidth="1"/>
    <col min="8195" max="8195" width="11.88671875" style="18" customWidth="1"/>
    <col min="8196" max="8196" width="11.6640625" style="18" customWidth="1"/>
    <col min="8197" max="8197" width="15.5546875" style="18" customWidth="1"/>
    <col min="8198" max="8198" width="18.33203125" style="18" customWidth="1"/>
    <col min="8199" max="8448" width="9.109375" style="18"/>
    <col min="8449" max="8449" width="7.6640625" style="18" customWidth="1"/>
    <col min="8450" max="8450" width="10.109375" style="18" customWidth="1"/>
    <col min="8451" max="8451" width="11.88671875" style="18" customWidth="1"/>
    <col min="8452" max="8452" width="11.6640625" style="18" customWidth="1"/>
    <col min="8453" max="8453" width="15.5546875" style="18" customWidth="1"/>
    <col min="8454" max="8454" width="18.33203125" style="18" customWidth="1"/>
    <col min="8455" max="8704" width="9.109375" style="18"/>
    <col min="8705" max="8705" width="7.6640625" style="18" customWidth="1"/>
    <col min="8706" max="8706" width="10.109375" style="18" customWidth="1"/>
    <col min="8707" max="8707" width="11.88671875" style="18" customWidth="1"/>
    <col min="8708" max="8708" width="11.6640625" style="18" customWidth="1"/>
    <col min="8709" max="8709" width="15.5546875" style="18" customWidth="1"/>
    <col min="8710" max="8710" width="18.33203125" style="18" customWidth="1"/>
    <col min="8711" max="8960" width="9.109375" style="18"/>
    <col min="8961" max="8961" width="7.6640625" style="18" customWidth="1"/>
    <col min="8962" max="8962" width="10.109375" style="18" customWidth="1"/>
    <col min="8963" max="8963" width="11.88671875" style="18" customWidth="1"/>
    <col min="8964" max="8964" width="11.6640625" style="18" customWidth="1"/>
    <col min="8965" max="8965" width="15.5546875" style="18" customWidth="1"/>
    <col min="8966" max="8966" width="18.33203125" style="18" customWidth="1"/>
    <col min="8967" max="9216" width="9.109375" style="18"/>
    <col min="9217" max="9217" width="7.6640625" style="18" customWidth="1"/>
    <col min="9218" max="9218" width="10.109375" style="18" customWidth="1"/>
    <col min="9219" max="9219" width="11.88671875" style="18" customWidth="1"/>
    <col min="9220" max="9220" width="11.6640625" style="18" customWidth="1"/>
    <col min="9221" max="9221" width="15.5546875" style="18" customWidth="1"/>
    <col min="9222" max="9222" width="18.33203125" style="18" customWidth="1"/>
    <col min="9223" max="9472" width="9.109375" style="18"/>
    <col min="9473" max="9473" width="7.6640625" style="18" customWidth="1"/>
    <col min="9474" max="9474" width="10.109375" style="18" customWidth="1"/>
    <col min="9475" max="9475" width="11.88671875" style="18" customWidth="1"/>
    <col min="9476" max="9476" width="11.6640625" style="18" customWidth="1"/>
    <col min="9477" max="9477" width="15.5546875" style="18" customWidth="1"/>
    <col min="9478" max="9478" width="18.33203125" style="18" customWidth="1"/>
    <col min="9479" max="9728" width="9.109375" style="18"/>
    <col min="9729" max="9729" width="7.6640625" style="18" customWidth="1"/>
    <col min="9730" max="9730" width="10.109375" style="18" customWidth="1"/>
    <col min="9731" max="9731" width="11.88671875" style="18" customWidth="1"/>
    <col min="9732" max="9732" width="11.6640625" style="18" customWidth="1"/>
    <col min="9733" max="9733" width="15.5546875" style="18" customWidth="1"/>
    <col min="9734" max="9734" width="18.33203125" style="18" customWidth="1"/>
    <col min="9735" max="9984" width="9.109375" style="18"/>
    <col min="9985" max="9985" width="7.6640625" style="18" customWidth="1"/>
    <col min="9986" max="9986" width="10.109375" style="18" customWidth="1"/>
    <col min="9987" max="9987" width="11.88671875" style="18" customWidth="1"/>
    <col min="9988" max="9988" width="11.6640625" style="18" customWidth="1"/>
    <col min="9989" max="9989" width="15.5546875" style="18" customWidth="1"/>
    <col min="9990" max="9990" width="18.33203125" style="18" customWidth="1"/>
    <col min="9991" max="10240" width="9.109375" style="18"/>
    <col min="10241" max="10241" width="7.6640625" style="18" customWidth="1"/>
    <col min="10242" max="10242" width="10.109375" style="18" customWidth="1"/>
    <col min="10243" max="10243" width="11.88671875" style="18" customWidth="1"/>
    <col min="10244" max="10244" width="11.6640625" style="18" customWidth="1"/>
    <col min="10245" max="10245" width="15.5546875" style="18" customWidth="1"/>
    <col min="10246" max="10246" width="18.33203125" style="18" customWidth="1"/>
    <col min="10247" max="10496" width="9.109375" style="18"/>
    <col min="10497" max="10497" width="7.6640625" style="18" customWidth="1"/>
    <col min="10498" max="10498" width="10.109375" style="18" customWidth="1"/>
    <col min="10499" max="10499" width="11.88671875" style="18" customWidth="1"/>
    <col min="10500" max="10500" width="11.6640625" style="18" customWidth="1"/>
    <col min="10501" max="10501" width="15.5546875" style="18" customWidth="1"/>
    <col min="10502" max="10502" width="18.33203125" style="18" customWidth="1"/>
    <col min="10503" max="10752" width="9.109375" style="18"/>
    <col min="10753" max="10753" width="7.6640625" style="18" customWidth="1"/>
    <col min="10754" max="10754" width="10.109375" style="18" customWidth="1"/>
    <col min="10755" max="10755" width="11.88671875" style="18" customWidth="1"/>
    <col min="10756" max="10756" width="11.6640625" style="18" customWidth="1"/>
    <col min="10757" max="10757" width="15.5546875" style="18" customWidth="1"/>
    <col min="10758" max="10758" width="18.33203125" style="18" customWidth="1"/>
    <col min="10759" max="11008" width="9.109375" style="18"/>
    <col min="11009" max="11009" width="7.6640625" style="18" customWidth="1"/>
    <col min="11010" max="11010" width="10.109375" style="18" customWidth="1"/>
    <col min="11011" max="11011" width="11.88671875" style="18" customWidth="1"/>
    <col min="11012" max="11012" width="11.6640625" style="18" customWidth="1"/>
    <col min="11013" max="11013" width="15.5546875" style="18" customWidth="1"/>
    <col min="11014" max="11014" width="18.33203125" style="18" customWidth="1"/>
    <col min="11015" max="11264" width="9.109375" style="18"/>
    <col min="11265" max="11265" width="7.6640625" style="18" customWidth="1"/>
    <col min="11266" max="11266" width="10.109375" style="18" customWidth="1"/>
    <col min="11267" max="11267" width="11.88671875" style="18" customWidth="1"/>
    <col min="11268" max="11268" width="11.6640625" style="18" customWidth="1"/>
    <col min="11269" max="11269" width="15.5546875" style="18" customWidth="1"/>
    <col min="11270" max="11270" width="18.33203125" style="18" customWidth="1"/>
    <col min="11271" max="11520" width="9.109375" style="18"/>
    <col min="11521" max="11521" width="7.6640625" style="18" customWidth="1"/>
    <col min="11522" max="11522" width="10.109375" style="18" customWidth="1"/>
    <col min="11523" max="11523" width="11.88671875" style="18" customWidth="1"/>
    <col min="11524" max="11524" width="11.6640625" style="18" customWidth="1"/>
    <col min="11525" max="11525" width="15.5546875" style="18" customWidth="1"/>
    <col min="11526" max="11526" width="18.33203125" style="18" customWidth="1"/>
    <col min="11527" max="11776" width="9.109375" style="18"/>
    <col min="11777" max="11777" width="7.6640625" style="18" customWidth="1"/>
    <col min="11778" max="11778" width="10.109375" style="18" customWidth="1"/>
    <col min="11779" max="11779" width="11.88671875" style="18" customWidth="1"/>
    <col min="11780" max="11780" width="11.6640625" style="18" customWidth="1"/>
    <col min="11781" max="11781" width="15.5546875" style="18" customWidth="1"/>
    <col min="11782" max="11782" width="18.33203125" style="18" customWidth="1"/>
    <col min="11783" max="12032" width="9.109375" style="18"/>
    <col min="12033" max="12033" width="7.6640625" style="18" customWidth="1"/>
    <col min="12034" max="12034" width="10.109375" style="18" customWidth="1"/>
    <col min="12035" max="12035" width="11.88671875" style="18" customWidth="1"/>
    <col min="12036" max="12036" width="11.6640625" style="18" customWidth="1"/>
    <col min="12037" max="12037" width="15.5546875" style="18" customWidth="1"/>
    <col min="12038" max="12038" width="18.33203125" style="18" customWidth="1"/>
    <col min="12039" max="12288" width="9.109375" style="18"/>
    <col min="12289" max="12289" width="7.6640625" style="18" customWidth="1"/>
    <col min="12290" max="12290" width="10.109375" style="18" customWidth="1"/>
    <col min="12291" max="12291" width="11.88671875" style="18" customWidth="1"/>
    <col min="12292" max="12292" width="11.6640625" style="18" customWidth="1"/>
    <col min="12293" max="12293" width="15.5546875" style="18" customWidth="1"/>
    <col min="12294" max="12294" width="18.33203125" style="18" customWidth="1"/>
    <col min="12295" max="12544" width="9.109375" style="18"/>
    <col min="12545" max="12545" width="7.6640625" style="18" customWidth="1"/>
    <col min="12546" max="12546" width="10.109375" style="18" customWidth="1"/>
    <col min="12547" max="12547" width="11.88671875" style="18" customWidth="1"/>
    <col min="12548" max="12548" width="11.6640625" style="18" customWidth="1"/>
    <col min="12549" max="12549" width="15.5546875" style="18" customWidth="1"/>
    <col min="12550" max="12550" width="18.33203125" style="18" customWidth="1"/>
    <col min="12551" max="12800" width="9.109375" style="18"/>
    <col min="12801" max="12801" width="7.6640625" style="18" customWidth="1"/>
    <col min="12802" max="12802" width="10.109375" style="18" customWidth="1"/>
    <col min="12803" max="12803" width="11.88671875" style="18" customWidth="1"/>
    <col min="12804" max="12804" width="11.6640625" style="18" customWidth="1"/>
    <col min="12805" max="12805" width="15.5546875" style="18" customWidth="1"/>
    <col min="12806" max="12806" width="18.33203125" style="18" customWidth="1"/>
    <col min="12807" max="13056" width="9.109375" style="18"/>
    <col min="13057" max="13057" width="7.6640625" style="18" customWidth="1"/>
    <col min="13058" max="13058" width="10.109375" style="18" customWidth="1"/>
    <col min="13059" max="13059" width="11.88671875" style="18" customWidth="1"/>
    <col min="13060" max="13060" width="11.6640625" style="18" customWidth="1"/>
    <col min="13061" max="13061" width="15.5546875" style="18" customWidth="1"/>
    <col min="13062" max="13062" width="18.33203125" style="18" customWidth="1"/>
    <col min="13063" max="13312" width="9.109375" style="18"/>
    <col min="13313" max="13313" width="7.6640625" style="18" customWidth="1"/>
    <col min="13314" max="13314" width="10.109375" style="18" customWidth="1"/>
    <col min="13315" max="13315" width="11.88671875" style="18" customWidth="1"/>
    <col min="13316" max="13316" width="11.6640625" style="18" customWidth="1"/>
    <col min="13317" max="13317" width="15.5546875" style="18" customWidth="1"/>
    <col min="13318" max="13318" width="18.33203125" style="18" customWidth="1"/>
    <col min="13319" max="13568" width="9.109375" style="18"/>
    <col min="13569" max="13569" width="7.6640625" style="18" customWidth="1"/>
    <col min="13570" max="13570" width="10.109375" style="18" customWidth="1"/>
    <col min="13571" max="13571" width="11.88671875" style="18" customWidth="1"/>
    <col min="13572" max="13572" width="11.6640625" style="18" customWidth="1"/>
    <col min="13573" max="13573" width="15.5546875" style="18" customWidth="1"/>
    <col min="13574" max="13574" width="18.33203125" style="18" customWidth="1"/>
    <col min="13575" max="13824" width="9.109375" style="18"/>
    <col min="13825" max="13825" width="7.6640625" style="18" customWidth="1"/>
    <col min="13826" max="13826" width="10.109375" style="18" customWidth="1"/>
    <col min="13827" max="13827" width="11.88671875" style="18" customWidth="1"/>
    <col min="13828" max="13828" width="11.6640625" style="18" customWidth="1"/>
    <col min="13829" max="13829" width="15.5546875" style="18" customWidth="1"/>
    <col min="13830" max="13830" width="18.33203125" style="18" customWidth="1"/>
    <col min="13831" max="14080" width="9.109375" style="18"/>
    <col min="14081" max="14081" width="7.6640625" style="18" customWidth="1"/>
    <col min="14082" max="14082" width="10.109375" style="18" customWidth="1"/>
    <col min="14083" max="14083" width="11.88671875" style="18" customWidth="1"/>
    <col min="14084" max="14084" width="11.6640625" style="18" customWidth="1"/>
    <col min="14085" max="14085" width="15.5546875" style="18" customWidth="1"/>
    <col min="14086" max="14086" width="18.33203125" style="18" customWidth="1"/>
    <col min="14087" max="14336" width="9.109375" style="18"/>
    <col min="14337" max="14337" width="7.6640625" style="18" customWidth="1"/>
    <col min="14338" max="14338" width="10.109375" style="18" customWidth="1"/>
    <col min="14339" max="14339" width="11.88671875" style="18" customWidth="1"/>
    <col min="14340" max="14340" width="11.6640625" style="18" customWidth="1"/>
    <col min="14341" max="14341" width="15.5546875" style="18" customWidth="1"/>
    <col min="14342" max="14342" width="18.33203125" style="18" customWidth="1"/>
    <col min="14343" max="14592" width="9.109375" style="18"/>
    <col min="14593" max="14593" width="7.6640625" style="18" customWidth="1"/>
    <col min="14594" max="14594" width="10.109375" style="18" customWidth="1"/>
    <col min="14595" max="14595" width="11.88671875" style="18" customWidth="1"/>
    <col min="14596" max="14596" width="11.6640625" style="18" customWidth="1"/>
    <col min="14597" max="14597" width="15.5546875" style="18" customWidth="1"/>
    <col min="14598" max="14598" width="18.33203125" style="18" customWidth="1"/>
    <col min="14599" max="14848" width="9.109375" style="18"/>
    <col min="14849" max="14849" width="7.6640625" style="18" customWidth="1"/>
    <col min="14850" max="14850" width="10.109375" style="18" customWidth="1"/>
    <col min="14851" max="14851" width="11.88671875" style="18" customWidth="1"/>
    <col min="14852" max="14852" width="11.6640625" style="18" customWidth="1"/>
    <col min="14853" max="14853" width="15.5546875" style="18" customWidth="1"/>
    <col min="14854" max="14854" width="18.33203125" style="18" customWidth="1"/>
    <col min="14855" max="15104" width="9.109375" style="18"/>
    <col min="15105" max="15105" width="7.6640625" style="18" customWidth="1"/>
    <col min="15106" max="15106" width="10.109375" style="18" customWidth="1"/>
    <col min="15107" max="15107" width="11.88671875" style="18" customWidth="1"/>
    <col min="15108" max="15108" width="11.6640625" style="18" customWidth="1"/>
    <col min="15109" max="15109" width="15.5546875" style="18" customWidth="1"/>
    <col min="15110" max="15110" width="18.33203125" style="18" customWidth="1"/>
    <col min="15111" max="15360" width="9.109375" style="18"/>
    <col min="15361" max="15361" width="7.6640625" style="18" customWidth="1"/>
    <col min="15362" max="15362" width="10.109375" style="18" customWidth="1"/>
    <col min="15363" max="15363" width="11.88671875" style="18" customWidth="1"/>
    <col min="15364" max="15364" width="11.6640625" style="18" customWidth="1"/>
    <col min="15365" max="15365" width="15.5546875" style="18" customWidth="1"/>
    <col min="15366" max="15366" width="18.33203125" style="18" customWidth="1"/>
    <col min="15367" max="15616" width="9.109375" style="18"/>
    <col min="15617" max="15617" width="7.6640625" style="18" customWidth="1"/>
    <col min="15618" max="15618" width="10.109375" style="18" customWidth="1"/>
    <col min="15619" max="15619" width="11.88671875" style="18" customWidth="1"/>
    <col min="15620" max="15620" width="11.6640625" style="18" customWidth="1"/>
    <col min="15621" max="15621" width="15.5546875" style="18" customWidth="1"/>
    <col min="15622" max="15622" width="18.33203125" style="18" customWidth="1"/>
    <col min="15623" max="15872" width="9.109375" style="18"/>
    <col min="15873" max="15873" width="7.6640625" style="18" customWidth="1"/>
    <col min="15874" max="15874" width="10.109375" style="18" customWidth="1"/>
    <col min="15875" max="15875" width="11.88671875" style="18" customWidth="1"/>
    <col min="15876" max="15876" width="11.6640625" style="18" customWidth="1"/>
    <col min="15877" max="15877" width="15.5546875" style="18" customWidth="1"/>
    <col min="15878" max="15878" width="18.33203125" style="18" customWidth="1"/>
    <col min="15879" max="16128" width="9.109375" style="18"/>
    <col min="16129" max="16129" width="7.6640625" style="18" customWidth="1"/>
    <col min="16130" max="16130" width="10.109375" style="18" customWidth="1"/>
    <col min="16131" max="16131" width="11.88671875" style="18" customWidth="1"/>
    <col min="16132" max="16132" width="11.6640625" style="18" customWidth="1"/>
    <col min="16133" max="16133" width="15.5546875" style="18" customWidth="1"/>
    <col min="16134" max="16134" width="18.33203125" style="18" customWidth="1"/>
    <col min="16135" max="16384" width="9.109375" style="18"/>
  </cols>
  <sheetData>
    <row r="1" spans="1:11" s="1" customFormat="1" ht="12" x14ac:dyDescent="0.25">
      <c r="A1" s="60" t="s">
        <v>0</v>
      </c>
      <c r="B1" s="60"/>
      <c r="C1" s="60"/>
      <c r="D1" s="60"/>
      <c r="E1" s="60"/>
      <c r="F1" s="60"/>
    </row>
    <row r="2" spans="1:11" s="1" customFormat="1" ht="12.75" customHeight="1" x14ac:dyDescent="0.25">
      <c r="B2" s="2"/>
      <c r="C2" s="2"/>
      <c r="D2" s="3" t="s">
        <v>1</v>
      </c>
      <c r="E2" s="3"/>
      <c r="F2" s="4"/>
    </row>
    <row r="3" spans="1:11" s="1" customFormat="1" ht="12.75" customHeight="1" x14ac:dyDescent="0.25">
      <c r="A3" s="5" t="s">
        <v>2</v>
      </c>
      <c r="B3" s="6" t="s">
        <v>3</v>
      </c>
      <c r="C3" s="7" t="s">
        <v>4</v>
      </c>
      <c r="D3" s="8" t="s">
        <v>5</v>
      </c>
      <c r="E3" s="8" t="s">
        <v>6</v>
      </c>
      <c r="F3" s="6" t="s">
        <v>7</v>
      </c>
    </row>
    <row r="4" spans="1:11" s="1" customFormat="1" ht="12.75" customHeight="1" x14ac:dyDescent="0.25">
      <c r="A4" s="9" t="s">
        <v>8</v>
      </c>
      <c r="B4" s="10" t="s">
        <v>9</v>
      </c>
      <c r="C4" s="3" t="s">
        <v>10</v>
      </c>
      <c r="D4" s="11" t="s">
        <v>11</v>
      </c>
      <c r="E4" s="11" t="s">
        <v>12</v>
      </c>
      <c r="F4" s="10" t="s">
        <v>13</v>
      </c>
    </row>
    <row r="5" spans="1:11" s="1" customFormat="1" ht="12.75" customHeight="1" x14ac:dyDescent="0.25">
      <c r="A5" s="9" t="s">
        <v>14</v>
      </c>
      <c r="B5" s="10"/>
      <c r="C5" s="3" t="s">
        <v>15</v>
      </c>
      <c r="D5" s="11" t="s">
        <v>16</v>
      </c>
      <c r="E5" s="11" t="s">
        <v>17</v>
      </c>
      <c r="F5" s="10" t="s">
        <v>18</v>
      </c>
    </row>
    <row r="6" spans="1:11" s="1" customFormat="1" ht="12" x14ac:dyDescent="0.25">
      <c r="A6" s="12"/>
      <c r="B6" s="13"/>
      <c r="C6" s="4"/>
      <c r="D6" s="14"/>
      <c r="E6" s="14"/>
      <c r="F6" s="15" t="s">
        <v>19</v>
      </c>
    </row>
    <row r="7" spans="1:11" s="1" customFormat="1" ht="13.2" x14ac:dyDescent="0.25">
      <c r="A7" s="50">
        <v>1990</v>
      </c>
      <c r="B7" s="37">
        <f>SUM(B43:B46)</f>
        <v>654.30000000000007</v>
      </c>
      <c r="C7" s="37">
        <f>SUM(C43:C46)</f>
        <v>-134.89999999999998</v>
      </c>
      <c r="D7" s="37">
        <f>SUM(D43:D46)</f>
        <v>148.5</v>
      </c>
      <c r="E7" s="37">
        <f>SUM(E43:E46)</f>
        <v>220.4</v>
      </c>
      <c r="F7" s="40">
        <v>1063.7</v>
      </c>
    </row>
    <row r="8" spans="1:11" s="1" customFormat="1" ht="13.2" x14ac:dyDescent="0.25">
      <c r="A8" s="50">
        <v>1991</v>
      </c>
      <c r="B8" s="37">
        <f>SUM(B48:B51)</f>
        <v>157.39999999999998</v>
      </c>
      <c r="C8" s="37">
        <f>SUM(C48:C51)</f>
        <v>-194</v>
      </c>
      <c r="D8" s="37">
        <f>SUM(D48:D51)</f>
        <v>-16.3</v>
      </c>
      <c r="E8" s="37">
        <f>SUM(E48:E51)</f>
        <v>-52.900000000000006</v>
      </c>
      <c r="F8" s="40">
        <v>1010.8</v>
      </c>
    </row>
    <row r="9" spans="1:11" s="1" customFormat="1" ht="12.75" customHeight="1" x14ac:dyDescent="0.25">
      <c r="A9" s="50">
        <f>+A8+1</f>
        <v>1992</v>
      </c>
      <c r="B9" s="37">
        <f>SUM(B53:B56)</f>
        <v>121.8</v>
      </c>
      <c r="C9" s="37">
        <f>SUM(C53:C56)</f>
        <v>-64.5</v>
      </c>
      <c r="D9" s="37">
        <f>SUM(D53:D56)</f>
        <v>88.5</v>
      </c>
      <c r="E9" s="37">
        <f>SUM(E53:E56)</f>
        <v>110</v>
      </c>
      <c r="F9" s="40">
        <v>1120.8</v>
      </c>
    </row>
    <row r="10" spans="1:11" s="1" customFormat="1" ht="12.75" customHeight="1" x14ac:dyDescent="0.25">
      <c r="A10" s="50">
        <f t="shared" ref="A10:A16" si="0">+A9+1</f>
        <v>1993</v>
      </c>
      <c r="B10" s="37">
        <f>SUM(B58:B61)</f>
        <v>154.9</v>
      </c>
      <c r="C10" s="37">
        <f>SUM(C58:C61)</f>
        <v>-91.300000000000011</v>
      </c>
      <c r="D10" s="37">
        <f>SUM(D58:D61)</f>
        <v>188.8</v>
      </c>
      <c r="E10" s="37">
        <f>SUM(E58:E61)</f>
        <v>162.60000000000002</v>
      </c>
      <c r="F10" s="40">
        <v>1283.4000000000001</v>
      </c>
    </row>
    <row r="11" spans="1:11" s="1" customFormat="1" ht="12.75" customHeight="1" x14ac:dyDescent="0.25">
      <c r="A11" s="50">
        <f t="shared" si="0"/>
        <v>1994</v>
      </c>
      <c r="B11" s="37">
        <f>SUM(B63:B66)</f>
        <v>582.88</v>
      </c>
      <c r="C11" s="37">
        <f>SUM(C63:C66)</f>
        <v>-158.422</v>
      </c>
      <c r="D11" s="37">
        <f>SUM(D63:D66)</f>
        <v>-170.95800000000003</v>
      </c>
      <c r="E11" s="37">
        <f>SUM(E63:E66)</f>
        <v>253.5</v>
      </c>
      <c r="F11" s="37">
        <v>1536.9</v>
      </c>
    </row>
    <row r="12" spans="1:11" s="1" customFormat="1" ht="12.75" customHeight="1" x14ac:dyDescent="0.25">
      <c r="A12" s="50">
        <f t="shared" si="0"/>
        <v>1995</v>
      </c>
      <c r="B12" s="37">
        <f>SUM(B68:B71)</f>
        <v>192.00000000000003</v>
      </c>
      <c r="C12" s="37">
        <f>SUM(C68:C71)</f>
        <v>-220.4</v>
      </c>
      <c r="D12" s="37">
        <f>SUM(D68:D71)</f>
        <v>388.8</v>
      </c>
      <c r="E12" s="37">
        <f>SUM(E68:E71)</f>
        <v>181.6</v>
      </c>
      <c r="F12" s="37">
        <v>1718.5</v>
      </c>
    </row>
    <row r="13" spans="1:11" s="1" customFormat="1" ht="12.75" customHeight="1" x14ac:dyDescent="0.25">
      <c r="A13" s="50">
        <f t="shared" si="0"/>
        <v>1996</v>
      </c>
      <c r="B13" s="37">
        <f>SUM(B73:B76)</f>
        <v>156</v>
      </c>
      <c r="C13" s="37">
        <f>SUM(C73:C76)</f>
        <v>-124.1</v>
      </c>
      <c r="D13" s="37">
        <f>SUM(D73:D76)</f>
        <v>95.1</v>
      </c>
      <c r="E13" s="37">
        <f>SUM(E73:E76)</f>
        <v>92.800000000000011</v>
      </c>
      <c r="F13" s="37">
        <v>1811.3</v>
      </c>
    </row>
    <row r="14" spans="1:11" s="1" customFormat="1" ht="12.75" customHeight="1" x14ac:dyDescent="0.25">
      <c r="A14" s="50">
        <f t="shared" si="0"/>
        <v>1997</v>
      </c>
      <c r="B14" s="37">
        <f>SUM(B78:B81)</f>
        <v>168.27</v>
      </c>
      <c r="C14" s="37">
        <f>SUM(C78:C81)</f>
        <v>-206.04</v>
      </c>
      <c r="D14" s="37">
        <f>SUM(D78:D81)</f>
        <v>392.77</v>
      </c>
      <c r="E14" s="37">
        <f>SUM(E78:E81)</f>
        <v>354.97</v>
      </c>
      <c r="F14" s="37">
        <v>2166.27</v>
      </c>
    </row>
    <row r="15" spans="1:11" s="1" customFormat="1" ht="12.75" customHeight="1" x14ac:dyDescent="0.25">
      <c r="A15" s="50">
        <f t="shared" si="0"/>
        <v>1998</v>
      </c>
      <c r="B15" s="37">
        <f>SUM(B83:B86)</f>
        <v>159.30000000000001</v>
      </c>
      <c r="C15" s="37">
        <f>SUM(C83:C86)</f>
        <v>-203.2</v>
      </c>
      <c r="D15" s="37">
        <f>SUM(D83:D86)</f>
        <v>599.6</v>
      </c>
      <c r="E15" s="37">
        <f>SUM(E83:E86)</f>
        <v>555.69999999999993</v>
      </c>
      <c r="F15" s="37">
        <v>2721.97</v>
      </c>
      <c r="G15" s="16"/>
      <c r="H15" s="16"/>
      <c r="I15" s="16"/>
      <c r="J15" s="16"/>
      <c r="K15" s="16"/>
    </row>
    <row r="16" spans="1:11" s="1" customFormat="1" ht="12.75" customHeight="1" x14ac:dyDescent="0.25">
      <c r="A16" s="50">
        <f t="shared" si="0"/>
        <v>1999</v>
      </c>
      <c r="B16" s="37">
        <f>SUM(B88:B91)</f>
        <v>223.2</v>
      </c>
      <c r="C16" s="37">
        <f>SUM(C88:C91)</f>
        <v>-230.4</v>
      </c>
      <c r="D16" s="37">
        <f>SUM(D88:D91)</f>
        <v>920.2</v>
      </c>
      <c r="E16" s="37">
        <f>SUM(E88:E91)</f>
        <v>913</v>
      </c>
      <c r="F16" s="37">
        <v>3634.97</v>
      </c>
      <c r="G16" s="16"/>
      <c r="H16" s="16"/>
      <c r="I16" s="16"/>
      <c r="J16" s="16"/>
      <c r="K16" s="16"/>
    </row>
    <row r="17" spans="1:11" s="1" customFormat="1" ht="12.75" customHeight="1" x14ac:dyDescent="0.25">
      <c r="A17" s="50">
        <f>+A16+1</f>
        <v>2000</v>
      </c>
      <c r="B17" s="37">
        <f>SUM(B93:B96)</f>
        <v>596.59999999999991</v>
      </c>
      <c r="C17" s="37">
        <f>SUM(C93:C96)</f>
        <v>-292.2</v>
      </c>
      <c r="D17" s="37">
        <f>SUM(D93:D96)</f>
        <v>343.6</v>
      </c>
      <c r="E17" s="37">
        <f>SUM(E93:E96)</f>
        <v>648</v>
      </c>
      <c r="F17" s="37">
        <v>4282.97</v>
      </c>
      <c r="G17" s="16"/>
      <c r="H17" s="16"/>
      <c r="I17" s="16"/>
      <c r="J17" s="16"/>
      <c r="K17" s="16"/>
    </row>
    <row r="18" spans="1:11" s="1" customFormat="1" ht="12.75" customHeight="1" x14ac:dyDescent="0.25">
      <c r="A18" s="50">
        <f>+A17+1</f>
        <v>2001</v>
      </c>
      <c r="B18" s="37">
        <f>SUM(B98:B101)</f>
        <v>623.20000000000005</v>
      </c>
      <c r="C18" s="37">
        <f>SUM(C98:C101)</f>
        <v>-355.79999999999995</v>
      </c>
      <c r="D18" s="37">
        <f>SUM(D98:D101)</f>
        <v>743.6</v>
      </c>
      <c r="E18" s="37">
        <f>SUM(E98:E101)</f>
        <v>1011</v>
      </c>
      <c r="F18" s="37">
        <v>5293.97</v>
      </c>
      <c r="G18" s="16"/>
      <c r="H18" s="16"/>
      <c r="I18" s="16"/>
      <c r="J18" s="16"/>
      <c r="K18" s="16"/>
    </row>
    <row r="19" spans="1:11" s="1" customFormat="1" ht="12.75" customHeight="1" x14ac:dyDescent="0.25">
      <c r="A19" s="50">
        <f>+A18+1</f>
        <v>2002</v>
      </c>
      <c r="B19" s="37">
        <f>SUM(B103:B106)</f>
        <v>257</v>
      </c>
      <c r="C19" s="37">
        <f>SUM(C103:C106)</f>
        <v>-363.70000000000005</v>
      </c>
      <c r="D19" s="37">
        <f>SUM(D103:D106)</f>
        <v>589.70000000000005</v>
      </c>
      <c r="E19" s="37">
        <f>SUM(E103:E106)</f>
        <v>483</v>
      </c>
      <c r="F19" s="37">
        <v>5776.97</v>
      </c>
      <c r="G19" s="16"/>
      <c r="H19" s="16"/>
      <c r="I19" s="16"/>
      <c r="J19" s="16"/>
      <c r="K19" s="16"/>
    </row>
    <row r="20" spans="1:11" s="1" customFormat="1" ht="12.75" customHeight="1" x14ac:dyDescent="0.25">
      <c r="A20" s="50">
        <f>+A19+1</f>
        <v>2003</v>
      </c>
      <c r="B20" s="37">
        <f>SUM(B108:B111)</f>
        <v>141</v>
      </c>
      <c r="C20" s="37">
        <f>SUM(C108:C111)</f>
        <v>-446.90000000000003</v>
      </c>
      <c r="D20" s="37">
        <f>SUM(D108:D111)</f>
        <v>-570</v>
      </c>
      <c r="E20" s="37">
        <f>SUM(E108:E111)</f>
        <v>-875.89999999999986</v>
      </c>
      <c r="F20" s="37">
        <v>4901.07</v>
      </c>
      <c r="G20" s="16"/>
      <c r="H20" s="16"/>
      <c r="I20" s="16"/>
      <c r="J20" s="16"/>
      <c r="K20" s="16"/>
    </row>
    <row r="21" spans="1:11" s="1" customFormat="1" ht="12.75" customHeight="1" x14ac:dyDescent="0.25">
      <c r="A21" s="50">
        <v>2004</v>
      </c>
      <c r="B21" s="37">
        <v>111.6</v>
      </c>
      <c r="C21" s="37">
        <v>-434.6</v>
      </c>
      <c r="D21" s="37">
        <v>-168.6</v>
      </c>
      <c r="E21" s="37">
        <v>-491.6</v>
      </c>
      <c r="F21" s="37">
        <v>4409.47</v>
      </c>
      <c r="G21" s="16"/>
      <c r="H21" s="16"/>
      <c r="I21" s="16"/>
      <c r="J21" s="16"/>
      <c r="K21" s="16"/>
    </row>
    <row r="22" spans="1:11" s="1" customFormat="1" ht="12.75" customHeight="1" x14ac:dyDescent="0.25">
      <c r="A22" s="50">
        <v>2005</v>
      </c>
      <c r="B22" s="37">
        <v>139.4</v>
      </c>
      <c r="C22" s="37">
        <v>-352</v>
      </c>
      <c r="D22" s="37">
        <v>-340.4</v>
      </c>
      <c r="E22" s="37">
        <v>-553.6</v>
      </c>
      <c r="F22" s="37">
        <v>3855.77</v>
      </c>
      <c r="G22" s="16"/>
      <c r="H22" s="16"/>
      <c r="I22" s="16"/>
      <c r="J22" s="16"/>
      <c r="K22" s="16"/>
    </row>
    <row r="23" spans="1:11" s="1" customFormat="1" ht="12.75" customHeight="1" x14ac:dyDescent="0.25">
      <c r="A23" s="50">
        <v>2006</v>
      </c>
      <c r="B23" s="37">
        <v>149.1</v>
      </c>
      <c r="C23" s="37">
        <v>-364.4</v>
      </c>
      <c r="D23" s="37">
        <v>-22.6</v>
      </c>
      <c r="E23" s="37">
        <v>-237.9</v>
      </c>
      <c r="F23" s="37">
        <v>3617.87</v>
      </c>
      <c r="G23" s="16"/>
      <c r="H23" s="16"/>
      <c r="I23" s="16"/>
      <c r="J23" s="16"/>
      <c r="K23" s="16"/>
    </row>
    <row r="24" spans="1:11" s="1" customFormat="1" ht="12.75" customHeight="1" x14ac:dyDescent="0.25">
      <c r="A24" s="50">
        <v>2007</v>
      </c>
      <c r="B24" s="37">
        <v>52.7</v>
      </c>
      <c r="C24" s="37">
        <v>-506.2</v>
      </c>
      <c r="D24" s="37">
        <v>-18.7</v>
      </c>
      <c r="E24" s="37">
        <v>-472.2</v>
      </c>
      <c r="F24" s="37">
        <v>3145.7</v>
      </c>
      <c r="G24" s="16"/>
      <c r="H24" s="16"/>
      <c r="I24" s="16"/>
      <c r="J24" s="16"/>
      <c r="K24" s="16"/>
    </row>
    <row r="25" spans="1:11" s="1" customFormat="1" ht="12.75" customHeight="1" x14ac:dyDescent="0.2">
      <c r="A25" s="51">
        <v>2008</v>
      </c>
      <c r="B25" s="37">
        <v>61.3</v>
      </c>
      <c r="C25" s="37">
        <v>-467.9</v>
      </c>
      <c r="D25" s="37">
        <v>79.5</v>
      </c>
      <c r="E25" s="37">
        <v>-153.30000000000001</v>
      </c>
      <c r="F25" s="37">
        <v>2818.6</v>
      </c>
      <c r="G25" s="16"/>
      <c r="H25" s="16"/>
      <c r="I25" s="16"/>
      <c r="J25" s="16"/>
      <c r="K25" s="16"/>
    </row>
    <row r="26" spans="1:11" s="1" customFormat="1" ht="12.75" customHeight="1" x14ac:dyDescent="0.2">
      <c r="A26" s="51">
        <v>2009</v>
      </c>
      <c r="B26" s="37">
        <v>89.9</v>
      </c>
      <c r="C26" s="37">
        <v>-151.19999999999999</v>
      </c>
      <c r="D26" s="37">
        <v>30.4</v>
      </c>
      <c r="E26" s="37">
        <v>-31.9</v>
      </c>
      <c r="F26" s="37">
        <v>2786.6</v>
      </c>
      <c r="G26" s="16"/>
      <c r="H26" s="16"/>
      <c r="I26" s="16"/>
      <c r="J26" s="16"/>
      <c r="K26" s="16"/>
    </row>
    <row r="27" spans="1:11" s="1" customFormat="1" ht="12.75" customHeight="1" x14ac:dyDescent="0.2">
      <c r="A27" s="51">
        <v>2010</v>
      </c>
      <c r="B27" s="37">
        <v>90.1</v>
      </c>
      <c r="C27" s="37">
        <v>-184.5</v>
      </c>
      <c r="D27" s="37">
        <v>-190.29999999999995</v>
      </c>
      <c r="E27" s="37">
        <v>-284.70000000000005</v>
      </c>
      <c r="F27" s="37">
        <v>2501.8700000000035</v>
      </c>
      <c r="G27" s="16"/>
      <c r="H27" s="16"/>
      <c r="I27" s="16"/>
      <c r="J27" s="16"/>
      <c r="K27" s="16"/>
    </row>
    <row r="28" spans="1:11" s="1" customFormat="1" ht="12.75" customHeight="1" x14ac:dyDescent="0.2">
      <c r="A28" s="51">
        <v>2011</v>
      </c>
      <c r="B28" s="37">
        <v>61.2</v>
      </c>
      <c r="C28" s="37">
        <v>-166.9</v>
      </c>
      <c r="D28" s="37">
        <v>-279.09999999999997</v>
      </c>
      <c r="E28" s="37">
        <v>-384.9</v>
      </c>
      <c r="F28" s="37">
        <v>2116.9700000000034</v>
      </c>
      <c r="G28" s="16"/>
      <c r="H28" s="16"/>
      <c r="I28" s="16"/>
      <c r="J28" s="16"/>
      <c r="K28" s="16"/>
    </row>
    <row r="29" spans="1:11" s="1" customFormat="1" ht="12.75" customHeight="1" x14ac:dyDescent="0.2">
      <c r="A29" s="51">
        <v>2012</v>
      </c>
      <c r="B29" s="37">
        <v>116.6</v>
      </c>
      <c r="C29" s="37">
        <v>-116.5</v>
      </c>
      <c r="D29" s="37">
        <v>90.1</v>
      </c>
      <c r="E29" s="37">
        <v>102.3</v>
      </c>
      <c r="F29" s="37">
        <v>2219.3000000000002</v>
      </c>
      <c r="G29" s="16"/>
      <c r="H29" s="16"/>
      <c r="I29" s="16"/>
      <c r="J29" s="16"/>
      <c r="K29" s="16"/>
    </row>
    <row r="30" spans="1:11" s="1" customFormat="1" ht="12.75" customHeight="1" x14ac:dyDescent="0.2">
      <c r="A30" s="52">
        <v>2013</v>
      </c>
      <c r="B30" s="41">
        <v>241.4</v>
      </c>
      <c r="C30" s="41">
        <v>-164</v>
      </c>
      <c r="D30" s="41">
        <v>377</v>
      </c>
      <c r="E30" s="41">
        <v>454.5</v>
      </c>
      <c r="F30" s="41">
        <v>2673.8</v>
      </c>
      <c r="G30" s="16"/>
      <c r="H30" s="16"/>
      <c r="I30" s="16"/>
      <c r="J30" s="16"/>
      <c r="K30" s="16"/>
    </row>
    <row r="31" spans="1:11" s="1" customFormat="1" ht="12.75" customHeight="1" x14ac:dyDescent="0.2">
      <c r="A31" s="52">
        <v>2014</v>
      </c>
      <c r="B31" s="41">
        <v>229.6</v>
      </c>
      <c r="C31" s="41">
        <v>-171.6</v>
      </c>
      <c r="D31" s="41">
        <v>1178.7</v>
      </c>
      <c r="E31" s="41">
        <v>1237.5999999999999</v>
      </c>
      <c r="F31" s="41">
        <v>3911.4</v>
      </c>
      <c r="G31" s="16"/>
      <c r="H31" s="16"/>
      <c r="I31" s="16"/>
      <c r="J31" s="16"/>
      <c r="K31" s="16"/>
    </row>
    <row r="32" spans="1:11" s="1" customFormat="1" ht="12.75" customHeight="1" x14ac:dyDescent="0.2">
      <c r="A32" s="52">
        <v>2015</v>
      </c>
      <c r="B32" s="42">
        <v>258.60000000000002</v>
      </c>
      <c r="C32" s="42">
        <v>-152.69999999999999</v>
      </c>
      <c r="D32" s="42">
        <v>238.5</v>
      </c>
      <c r="E32" s="42">
        <v>344.5</v>
      </c>
      <c r="F32" s="42">
        <v>4255.9450000000006</v>
      </c>
      <c r="G32" s="16"/>
      <c r="H32" s="16"/>
      <c r="I32" s="16"/>
      <c r="J32" s="16"/>
      <c r="K32" s="16"/>
    </row>
    <row r="33" spans="1:11" s="1" customFormat="1" ht="12.75" customHeight="1" x14ac:dyDescent="0.2">
      <c r="A33" s="52">
        <v>2016</v>
      </c>
      <c r="B33" s="42">
        <v>1604.6</v>
      </c>
      <c r="C33" s="42">
        <v>-228</v>
      </c>
      <c r="D33" s="42">
        <v>-125.10000000000002</v>
      </c>
      <c r="E33" s="42">
        <v>1251.7</v>
      </c>
      <c r="F33" s="42">
        <v>5507.6449999999995</v>
      </c>
      <c r="G33" s="16"/>
      <c r="H33" s="16"/>
      <c r="I33" s="16"/>
      <c r="J33" s="16"/>
      <c r="K33" s="16"/>
    </row>
    <row r="34" spans="1:11" s="1" customFormat="1" ht="12.75" customHeight="1" x14ac:dyDescent="0.2">
      <c r="A34" s="52">
        <v>2017</v>
      </c>
      <c r="B34" s="42">
        <v>1093.5</v>
      </c>
      <c r="C34" s="42">
        <v>-268.5</v>
      </c>
      <c r="D34" s="42">
        <v>52.400000000000432</v>
      </c>
      <c r="E34" s="42">
        <v>877.5</v>
      </c>
      <c r="F34" s="42">
        <v>6385.1449999999995</v>
      </c>
      <c r="G34" s="16"/>
      <c r="H34" s="16"/>
      <c r="I34" s="16"/>
      <c r="J34" s="16"/>
      <c r="K34" s="16"/>
    </row>
    <row r="35" spans="1:11" s="1" customFormat="1" ht="12.75" customHeight="1" x14ac:dyDescent="0.2">
      <c r="A35" s="52">
        <v>2018</v>
      </c>
      <c r="B35" s="42">
        <v>2114.2693509000001</v>
      </c>
      <c r="C35" s="42">
        <v>-329.43955289999997</v>
      </c>
      <c r="D35" s="42">
        <v>436.69999999999982</v>
      </c>
      <c r="E35" s="42">
        <v>2221.6000000000004</v>
      </c>
      <c r="F35" s="42">
        <v>8606.744999999999</v>
      </c>
      <c r="G35" s="16"/>
      <c r="H35" s="16"/>
      <c r="I35" s="16"/>
      <c r="J35" s="16"/>
      <c r="K35" s="16"/>
    </row>
    <row r="36" spans="1:11" s="1" customFormat="1" ht="12.75" customHeight="1" x14ac:dyDescent="0.2">
      <c r="A36" s="52">
        <v>2019</v>
      </c>
      <c r="B36" s="42">
        <v>3485.2384078</v>
      </c>
      <c r="C36" s="42">
        <v>-737.33976060000009</v>
      </c>
      <c r="D36" s="42">
        <v>2978.8</v>
      </c>
      <c r="E36" s="42">
        <v>5726.7</v>
      </c>
      <c r="F36" s="42">
        <v>14333.3</v>
      </c>
      <c r="G36" s="16"/>
      <c r="H36" s="16"/>
      <c r="I36" s="16"/>
      <c r="J36" s="16"/>
      <c r="K36" s="16"/>
    </row>
    <row r="37" spans="1:11" s="1" customFormat="1" ht="12.75" customHeight="1" x14ac:dyDescent="0.2">
      <c r="A37" s="52">
        <v>2020</v>
      </c>
      <c r="B37" s="43">
        <v>7883.6</v>
      </c>
      <c r="C37" s="43">
        <v>-2362.3000000000002</v>
      </c>
      <c r="D37" s="43">
        <v>-1672</v>
      </c>
      <c r="E37" s="43">
        <v>3619.3999999999996</v>
      </c>
      <c r="F37" s="43">
        <v>17952.8</v>
      </c>
      <c r="G37" s="16"/>
      <c r="H37" s="16"/>
      <c r="I37" s="16"/>
      <c r="J37" s="16"/>
      <c r="K37" s="16"/>
    </row>
    <row r="38" spans="1:11" s="1" customFormat="1" ht="12.75" customHeight="1" x14ac:dyDescent="0.2">
      <c r="A38" s="51">
        <v>2021</v>
      </c>
      <c r="B38" s="44">
        <f>SUM(B198:B201)</f>
        <v>4991.8350647999996</v>
      </c>
      <c r="C38" s="44">
        <f>SUM(C198:C201)</f>
        <v>-1322.3862010999999</v>
      </c>
      <c r="D38" s="44">
        <f>SUM(D198:D201)</f>
        <v>1293.1830363000026</v>
      </c>
      <c r="E38" s="44">
        <f>SUM(E198:E201)</f>
        <v>4962.6549999999997</v>
      </c>
      <c r="F38" s="44">
        <f>F201</f>
        <v>22915.5</v>
      </c>
      <c r="G38" s="16"/>
      <c r="H38" s="16"/>
      <c r="I38" s="16"/>
      <c r="J38" s="16"/>
      <c r="K38" s="16"/>
    </row>
    <row r="39" spans="1:11" s="1" customFormat="1" ht="12.75" customHeight="1" x14ac:dyDescent="0.2">
      <c r="A39" s="51">
        <v>2022</v>
      </c>
      <c r="B39" s="44">
        <f>SUM(B203:B206)</f>
        <v>4076.34</v>
      </c>
      <c r="C39" s="44">
        <f>SUM(C203:C206)</f>
        <v>-856.8</v>
      </c>
      <c r="D39" s="44">
        <f t="shared" ref="D39:E39" si="1">SUM(D203:D206)</f>
        <v>10.599999999999966</v>
      </c>
      <c r="E39" s="44">
        <f t="shared" si="1"/>
        <v>3230.1</v>
      </c>
      <c r="F39" s="44">
        <f>F206</f>
        <v>26145.645</v>
      </c>
      <c r="G39" s="16"/>
      <c r="I39" s="16"/>
      <c r="K39" s="16"/>
    </row>
    <row r="40" spans="1:11" s="1" customFormat="1" ht="12.75" customHeight="1" x14ac:dyDescent="0.2">
      <c r="A40" s="51">
        <v>2023</v>
      </c>
      <c r="B40" s="44">
        <f>SUM(B208:B211)</f>
        <v>3172.4</v>
      </c>
      <c r="C40" s="44">
        <f>SUM(C208:C211)</f>
        <v>-1084.7</v>
      </c>
      <c r="D40" s="44">
        <f>SUM(D209:D211)</f>
        <v>0</v>
      </c>
      <c r="E40" s="44">
        <f t="shared" ref="E40" si="2">SUM(E208:E211)</f>
        <v>2087.7000000000003</v>
      </c>
      <c r="F40" s="44">
        <f>F211</f>
        <v>28233.344999999998</v>
      </c>
      <c r="G40" s="16"/>
      <c r="I40" s="16"/>
      <c r="K40" s="16"/>
    </row>
    <row r="41" spans="1:11" s="1" customFormat="1" ht="11.55" customHeight="1" x14ac:dyDescent="0.2">
      <c r="A41" s="53">
        <v>2024</v>
      </c>
      <c r="B41" s="45">
        <f>B216</f>
        <v>1332.3000000000002</v>
      </c>
      <c r="C41" s="45">
        <f t="shared" ref="C41:F41" si="3">C216</f>
        <v>-249.9</v>
      </c>
      <c r="D41" s="45">
        <f t="shared" si="3"/>
        <v>13.9</v>
      </c>
      <c r="E41" s="45">
        <f t="shared" si="3"/>
        <v>1096.3000000000002</v>
      </c>
      <c r="F41" s="45">
        <f t="shared" si="3"/>
        <v>29284.644999999997</v>
      </c>
      <c r="G41" s="16"/>
      <c r="H41" s="16"/>
      <c r="I41" s="16"/>
      <c r="J41" s="16"/>
      <c r="K41" s="16"/>
    </row>
    <row r="42" spans="1:11" s="1" customFormat="1" ht="12.75" customHeight="1" x14ac:dyDescent="0.25">
      <c r="A42" s="54">
        <v>1990</v>
      </c>
      <c r="B42" s="46"/>
      <c r="C42" s="46"/>
      <c r="D42" s="46"/>
      <c r="E42" s="46"/>
      <c r="F42" s="40"/>
      <c r="G42" s="16"/>
      <c r="H42" s="16"/>
      <c r="I42" s="16"/>
      <c r="J42" s="16"/>
      <c r="K42" s="16"/>
    </row>
    <row r="43" spans="1:11" s="1" customFormat="1" ht="12.75" customHeight="1" x14ac:dyDescent="0.2">
      <c r="A43" s="55" t="s">
        <v>20</v>
      </c>
      <c r="B43" s="40">
        <v>171.5</v>
      </c>
      <c r="C43" s="40">
        <v>-27.3</v>
      </c>
      <c r="D43" s="40">
        <v>98.8</v>
      </c>
      <c r="E43" s="40">
        <v>105.3</v>
      </c>
      <c r="F43" s="40">
        <v>943.6</v>
      </c>
    </row>
    <row r="44" spans="1:11" s="1" customFormat="1" ht="12.75" customHeight="1" x14ac:dyDescent="0.2">
      <c r="A44" s="55" t="s">
        <v>21</v>
      </c>
      <c r="B44" s="40">
        <v>124.60000000000001</v>
      </c>
      <c r="C44" s="40">
        <v>-15.5</v>
      </c>
      <c r="D44" s="40">
        <v>-2.2999999999999998</v>
      </c>
      <c r="E44" s="40">
        <v>36.6</v>
      </c>
      <c r="F44" s="40">
        <v>980.2</v>
      </c>
    </row>
    <row r="45" spans="1:11" s="1" customFormat="1" ht="12.75" customHeight="1" x14ac:dyDescent="0.2">
      <c r="A45" s="55" t="s">
        <v>22</v>
      </c>
      <c r="B45" s="40">
        <v>179.10000000000002</v>
      </c>
      <c r="C45" s="40">
        <v>-27.8</v>
      </c>
      <c r="D45" s="40">
        <v>29.7</v>
      </c>
      <c r="E45" s="40">
        <v>35.1</v>
      </c>
      <c r="F45" s="40">
        <v>1015.3</v>
      </c>
    </row>
    <row r="46" spans="1:11" s="1" customFormat="1" ht="12.75" customHeight="1" x14ac:dyDescent="0.2">
      <c r="A46" s="44" t="s">
        <v>23</v>
      </c>
      <c r="B46" s="40">
        <v>179.10000000000002</v>
      </c>
      <c r="C46" s="40">
        <v>-64.3</v>
      </c>
      <c r="D46" s="40">
        <v>22.3</v>
      </c>
      <c r="E46" s="40">
        <v>43.4</v>
      </c>
      <c r="F46" s="40">
        <v>1063.7</v>
      </c>
    </row>
    <row r="47" spans="1:11" s="1" customFormat="1" ht="12.75" customHeight="1" x14ac:dyDescent="0.25">
      <c r="A47" s="54">
        <v>1991</v>
      </c>
      <c r="B47" s="46"/>
      <c r="C47" s="46"/>
      <c r="D47" s="46"/>
      <c r="E47" s="46"/>
      <c r="F47" s="40"/>
    </row>
    <row r="48" spans="1:11" s="1" customFormat="1" ht="12.75" customHeight="1" x14ac:dyDescent="0.2">
      <c r="A48" s="55" t="s">
        <v>20</v>
      </c>
      <c r="B48" s="40">
        <v>28.4</v>
      </c>
      <c r="C48" s="40">
        <v>-27.3</v>
      </c>
      <c r="D48" s="40">
        <v>-21.8</v>
      </c>
      <c r="E48" s="40">
        <v>-20.7</v>
      </c>
      <c r="F48" s="40">
        <v>1043</v>
      </c>
    </row>
    <row r="49" spans="1:6" s="1" customFormat="1" ht="12.75" customHeight="1" x14ac:dyDescent="0.2">
      <c r="A49" s="55" t="s">
        <v>21</v>
      </c>
      <c r="B49" s="40">
        <v>23.7</v>
      </c>
      <c r="C49" s="40">
        <v>-18.3</v>
      </c>
      <c r="D49" s="40">
        <v>25</v>
      </c>
      <c r="E49" s="40">
        <v>30.4</v>
      </c>
      <c r="F49" s="40">
        <v>1073.4000000000001</v>
      </c>
    </row>
    <row r="50" spans="1:6" s="1" customFormat="1" ht="12.75" customHeight="1" x14ac:dyDescent="0.2">
      <c r="A50" s="55" t="s">
        <v>22</v>
      </c>
      <c r="B50" s="40">
        <v>16.5</v>
      </c>
      <c r="C50" s="40">
        <v>-34.299999999999997</v>
      </c>
      <c r="D50" s="40">
        <v>-19.3</v>
      </c>
      <c r="E50" s="40">
        <v>-37.1</v>
      </c>
      <c r="F50" s="40">
        <v>1036.3</v>
      </c>
    </row>
    <row r="51" spans="1:6" s="1" customFormat="1" ht="12.75" customHeight="1" x14ac:dyDescent="0.2">
      <c r="A51" s="44" t="s">
        <v>23</v>
      </c>
      <c r="B51" s="40">
        <v>88.8</v>
      </c>
      <c r="C51" s="40">
        <v>-114.1</v>
      </c>
      <c r="D51" s="40">
        <v>-0.2</v>
      </c>
      <c r="E51" s="40">
        <v>-25.5</v>
      </c>
      <c r="F51" s="40">
        <v>1010.8</v>
      </c>
    </row>
    <row r="52" spans="1:6" s="1" customFormat="1" ht="12.75" customHeight="1" x14ac:dyDescent="0.25">
      <c r="A52" s="54">
        <v>1992</v>
      </c>
      <c r="B52" s="40" t="s">
        <v>24</v>
      </c>
      <c r="C52" s="40" t="s">
        <v>24</v>
      </c>
      <c r="D52" s="40" t="s">
        <v>24</v>
      </c>
      <c r="E52" s="40" t="s">
        <v>24</v>
      </c>
      <c r="F52" s="40"/>
    </row>
    <row r="53" spans="1:6" s="1" customFormat="1" ht="12.75" customHeight="1" x14ac:dyDescent="0.2">
      <c r="A53" s="55" t="s">
        <v>20</v>
      </c>
      <c r="B53" s="40">
        <v>98</v>
      </c>
      <c r="C53" s="40">
        <v>-10.8</v>
      </c>
      <c r="D53" s="40">
        <v>-5.7</v>
      </c>
      <c r="E53" s="40">
        <v>81.5</v>
      </c>
      <c r="F53" s="40">
        <v>1092.3</v>
      </c>
    </row>
    <row r="54" spans="1:6" s="1" customFormat="1" ht="12.75" customHeight="1" x14ac:dyDescent="0.2">
      <c r="A54" s="55" t="s">
        <v>21</v>
      </c>
      <c r="B54" s="40">
        <v>14</v>
      </c>
      <c r="C54" s="40">
        <v>-24.5</v>
      </c>
      <c r="D54" s="40">
        <v>34.9</v>
      </c>
      <c r="E54" s="40">
        <v>24.4</v>
      </c>
      <c r="F54" s="40">
        <v>1116.7</v>
      </c>
    </row>
    <row r="55" spans="1:6" s="1" customFormat="1" ht="12.75" customHeight="1" x14ac:dyDescent="0.2">
      <c r="A55" s="55" t="s">
        <v>22</v>
      </c>
      <c r="B55" s="40">
        <v>2.8</v>
      </c>
      <c r="C55" s="40">
        <v>-17.2</v>
      </c>
      <c r="D55" s="40">
        <v>41.4</v>
      </c>
      <c r="E55" s="40">
        <v>27</v>
      </c>
      <c r="F55" s="40">
        <v>1143.7</v>
      </c>
    </row>
    <row r="56" spans="1:6" s="1" customFormat="1" ht="12.75" customHeight="1" x14ac:dyDescent="0.2">
      <c r="A56" s="44" t="s">
        <v>23</v>
      </c>
      <c r="B56" s="40">
        <v>7</v>
      </c>
      <c r="C56" s="40">
        <v>-12</v>
      </c>
      <c r="D56" s="40">
        <v>17.899999999999999</v>
      </c>
      <c r="E56" s="40">
        <v>-22.9</v>
      </c>
      <c r="F56" s="40">
        <v>1120.8</v>
      </c>
    </row>
    <row r="57" spans="1:6" s="1" customFormat="1" ht="12.75" customHeight="1" x14ac:dyDescent="0.25">
      <c r="A57" s="54">
        <v>1993</v>
      </c>
      <c r="B57" s="40"/>
      <c r="C57" s="40"/>
      <c r="D57" s="40"/>
      <c r="E57" s="40"/>
      <c r="F57" s="40"/>
    </row>
    <row r="58" spans="1:6" s="1" customFormat="1" ht="12.75" customHeight="1" x14ac:dyDescent="0.2">
      <c r="A58" s="55" t="s">
        <v>20</v>
      </c>
      <c r="B58" s="40">
        <v>20.2</v>
      </c>
      <c r="C58" s="40">
        <v>-11.7</v>
      </c>
      <c r="D58" s="40">
        <v>69.8</v>
      </c>
      <c r="E58" s="40">
        <v>78.3</v>
      </c>
      <c r="F58" s="40">
        <v>1199.0999999999999</v>
      </c>
    </row>
    <row r="59" spans="1:6" s="1" customFormat="1" ht="12.75" customHeight="1" x14ac:dyDescent="0.2">
      <c r="A59" s="55" t="s">
        <v>21</v>
      </c>
      <c r="B59" s="40">
        <v>14.1</v>
      </c>
      <c r="C59" s="40">
        <v>-19.600000000000001</v>
      </c>
      <c r="D59" s="40">
        <v>47.5</v>
      </c>
      <c r="E59" s="40">
        <v>42</v>
      </c>
      <c r="F59" s="40">
        <v>1241.0999999999999</v>
      </c>
    </row>
    <row r="60" spans="1:6" s="1" customFormat="1" ht="12.75" customHeight="1" x14ac:dyDescent="0.2">
      <c r="A60" s="55" t="s">
        <v>22</v>
      </c>
      <c r="B60" s="40">
        <v>10.199999999999999</v>
      </c>
      <c r="C60" s="40">
        <v>-22.3</v>
      </c>
      <c r="D60" s="40">
        <v>26.6</v>
      </c>
      <c r="E60" s="40">
        <v>14.5</v>
      </c>
      <c r="F60" s="40">
        <v>1255.5999999999999</v>
      </c>
    </row>
    <row r="61" spans="1:6" s="1" customFormat="1" ht="12.75" customHeight="1" x14ac:dyDescent="0.2">
      <c r="A61" s="44" t="s">
        <v>23</v>
      </c>
      <c r="B61" s="40">
        <v>110.4</v>
      </c>
      <c r="C61" s="40">
        <v>-37.700000000000003</v>
      </c>
      <c r="D61" s="40">
        <v>44.9</v>
      </c>
      <c r="E61" s="40">
        <v>27.8</v>
      </c>
      <c r="F61" s="40">
        <v>1283.4000000000001</v>
      </c>
    </row>
    <row r="62" spans="1:6" s="1" customFormat="1" ht="12.75" customHeight="1" x14ac:dyDescent="0.25">
      <c r="A62" s="54">
        <v>1994</v>
      </c>
      <c r="B62" s="40"/>
      <c r="C62" s="40"/>
      <c r="D62" s="40"/>
      <c r="E62" s="40"/>
      <c r="F62" s="40"/>
    </row>
    <row r="63" spans="1:6" s="1" customFormat="1" ht="12.75" customHeight="1" x14ac:dyDescent="0.2">
      <c r="A63" s="55" t="s">
        <v>20</v>
      </c>
      <c r="B63" s="40">
        <v>150.07</v>
      </c>
      <c r="C63" s="40">
        <v>-30.306999999999999</v>
      </c>
      <c r="D63" s="40">
        <v>-94.262999999999991</v>
      </c>
      <c r="E63" s="40">
        <v>25.5</v>
      </c>
      <c r="F63" s="40">
        <v>1308.9000000000001</v>
      </c>
    </row>
    <row r="64" spans="1:6" ht="12.75" customHeight="1" x14ac:dyDescent="0.2">
      <c r="A64" s="55" t="s">
        <v>21</v>
      </c>
      <c r="B64" s="40">
        <v>149.77000000000001</v>
      </c>
      <c r="C64" s="40">
        <v>-30.437000000000001</v>
      </c>
      <c r="D64" s="40">
        <v>-131.833</v>
      </c>
      <c r="E64" s="40">
        <v>-12.5</v>
      </c>
      <c r="F64" s="37">
        <v>1296.4000000000001</v>
      </c>
    </row>
    <row r="65" spans="1:6" ht="12.75" customHeight="1" x14ac:dyDescent="0.2">
      <c r="A65" s="55" t="s">
        <v>22</v>
      </c>
      <c r="B65" s="40">
        <v>114.77</v>
      </c>
      <c r="C65" s="40">
        <v>-29.506</v>
      </c>
      <c r="D65" s="40">
        <v>82.135999999999996</v>
      </c>
      <c r="E65" s="40">
        <v>167.4</v>
      </c>
      <c r="F65" s="37">
        <v>1463.8</v>
      </c>
    </row>
    <row r="66" spans="1:6" s="16" customFormat="1" ht="12.75" customHeight="1" x14ac:dyDescent="0.2">
      <c r="A66" s="44" t="s">
        <v>23</v>
      </c>
      <c r="B66" s="40">
        <v>168.27</v>
      </c>
      <c r="C66" s="40">
        <v>-68.171999999999997</v>
      </c>
      <c r="D66" s="40">
        <v>-26.998000000000019</v>
      </c>
      <c r="E66" s="40">
        <v>73.099999999999994</v>
      </c>
      <c r="F66" s="37">
        <v>1536.9</v>
      </c>
    </row>
    <row r="67" spans="1:6" s="1" customFormat="1" ht="12.75" customHeight="1" x14ac:dyDescent="0.25">
      <c r="A67" s="54">
        <v>1995</v>
      </c>
      <c r="B67" s="40"/>
      <c r="C67" s="40"/>
      <c r="D67" s="40"/>
      <c r="E67" s="40"/>
      <c r="F67" s="40"/>
    </row>
    <row r="68" spans="1:6" s="1" customFormat="1" ht="12.75" customHeight="1" x14ac:dyDescent="0.2">
      <c r="A68" s="55" t="s">
        <v>20</v>
      </c>
      <c r="B68" s="37">
        <v>7.5</v>
      </c>
      <c r="C68" s="40">
        <v>-36.200000000000003</v>
      </c>
      <c r="D68" s="40">
        <v>125.7</v>
      </c>
      <c r="E68" s="40">
        <v>97</v>
      </c>
      <c r="F68" s="37">
        <v>1633.9</v>
      </c>
    </row>
    <row r="69" spans="1:6" s="1" customFormat="1" ht="12.75" customHeight="1" x14ac:dyDescent="0.2">
      <c r="A69" s="55" t="s">
        <v>21</v>
      </c>
      <c r="B69" s="40">
        <v>14.8</v>
      </c>
      <c r="C69" s="40">
        <v>-50.8</v>
      </c>
      <c r="D69" s="40">
        <v>173.7</v>
      </c>
      <c r="E69" s="40">
        <v>137.69999999999999</v>
      </c>
      <c r="F69" s="37">
        <v>1771.6</v>
      </c>
    </row>
    <row r="70" spans="1:6" ht="12.75" customHeight="1" x14ac:dyDescent="0.2">
      <c r="A70" s="55" t="s">
        <v>22</v>
      </c>
      <c r="B70" s="40">
        <v>150.4</v>
      </c>
      <c r="C70" s="40">
        <v>-98.3</v>
      </c>
      <c r="D70" s="40">
        <v>81.3</v>
      </c>
      <c r="E70" s="40">
        <v>-29.2</v>
      </c>
      <c r="F70" s="37">
        <v>1742.4</v>
      </c>
    </row>
    <row r="71" spans="1:6" s="16" customFormat="1" ht="12.75" customHeight="1" x14ac:dyDescent="0.2">
      <c r="A71" s="44" t="s">
        <v>23</v>
      </c>
      <c r="B71" s="40">
        <v>19.3</v>
      </c>
      <c r="C71" s="40">
        <v>-35.1</v>
      </c>
      <c r="D71" s="37">
        <v>8.1</v>
      </c>
      <c r="E71" s="40">
        <v>-23.9</v>
      </c>
      <c r="F71" s="37">
        <v>1718.5</v>
      </c>
    </row>
    <row r="72" spans="1:6" s="1" customFormat="1" ht="12.75" customHeight="1" x14ac:dyDescent="0.25">
      <c r="A72" s="54">
        <v>1996</v>
      </c>
      <c r="B72" s="40"/>
      <c r="C72" s="40"/>
      <c r="D72" s="40"/>
      <c r="E72" s="40"/>
      <c r="F72" s="40"/>
    </row>
    <row r="73" spans="1:6" s="19" customFormat="1" ht="12.75" customHeight="1" x14ac:dyDescent="0.2">
      <c r="A73" s="55" t="s">
        <v>20</v>
      </c>
      <c r="B73" s="40">
        <v>42.5</v>
      </c>
      <c r="C73" s="37">
        <v>-22</v>
      </c>
      <c r="D73" s="40">
        <v>27.7</v>
      </c>
      <c r="E73" s="40">
        <v>48.2</v>
      </c>
      <c r="F73" s="37">
        <v>1766.7</v>
      </c>
    </row>
    <row r="74" spans="1:6" s="1" customFormat="1" ht="12.75" customHeight="1" x14ac:dyDescent="0.2">
      <c r="A74" s="55" t="s">
        <v>21</v>
      </c>
      <c r="B74" s="40">
        <v>18.100000000000001</v>
      </c>
      <c r="C74" s="37">
        <v>-32.1</v>
      </c>
      <c r="D74" s="40">
        <v>15.3</v>
      </c>
      <c r="E74" s="40">
        <v>-29.3</v>
      </c>
      <c r="F74" s="37">
        <v>1737.4</v>
      </c>
    </row>
    <row r="75" spans="1:6" s="16" customFormat="1" ht="12.75" customHeight="1" x14ac:dyDescent="0.2">
      <c r="A75" s="55" t="s">
        <v>22</v>
      </c>
      <c r="B75" s="40">
        <v>32.799999999999997</v>
      </c>
      <c r="C75" s="37">
        <v>-30.6</v>
      </c>
      <c r="D75" s="40">
        <v>50.3</v>
      </c>
      <c r="E75" s="40">
        <v>52.5</v>
      </c>
      <c r="F75" s="37">
        <v>1789.9</v>
      </c>
    </row>
    <row r="76" spans="1:6" s="16" customFormat="1" ht="12.75" customHeight="1" x14ac:dyDescent="0.2">
      <c r="A76" s="44" t="s">
        <v>23</v>
      </c>
      <c r="B76" s="40">
        <v>62.6</v>
      </c>
      <c r="C76" s="37">
        <v>-39.4</v>
      </c>
      <c r="D76" s="37">
        <v>1.8</v>
      </c>
      <c r="E76" s="40">
        <v>21.4</v>
      </c>
      <c r="F76" s="37">
        <v>1811.3</v>
      </c>
    </row>
    <row r="77" spans="1:6" s="1" customFormat="1" ht="12.75" customHeight="1" x14ac:dyDescent="0.25">
      <c r="A77" s="54">
        <v>1997</v>
      </c>
      <c r="B77" s="40"/>
      <c r="C77" s="40"/>
      <c r="D77" s="40"/>
      <c r="E77" s="40"/>
      <c r="F77" s="40"/>
    </row>
    <row r="78" spans="1:6" s="19" customFormat="1" ht="12.75" customHeight="1" x14ac:dyDescent="0.2">
      <c r="A78" s="55" t="s">
        <v>20</v>
      </c>
      <c r="B78" s="40">
        <v>54.67</v>
      </c>
      <c r="C78" s="37">
        <v>-29.47</v>
      </c>
      <c r="D78" s="40">
        <v>8.4700000000000006</v>
      </c>
      <c r="E78" s="40">
        <v>33.67</v>
      </c>
      <c r="F78" s="37">
        <v>1844.87</v>
      </c>
    </row>
    <row r="79" spans="1:6" s="19" customFormat="1" ht="12.75" customHeight="1" x14ac:dyDescent="0.2">
      <c r="A79" s="55" t="s">
        <v>21</v>
      </c>
      <c r="B79" s="40">
        <v>32.5</v>
      </c>
      <c r="C79" s="37">
        <v>-34.700000000000003</v>
      </c>
      <c r="D79" s="40">
        <v>55.4</v>
      </c>
      <c r="E79" s="40">
        <v>53.2</v>
      </c>
      <c r="F79" s="37">
        <v>1898.07</v>
      </c>
    </row>
    <row r="80" spans="1:6" s="16" customFormat="1" ht="12.75" customHeight="1" x14ac:dyDescent="0.2">
      <c r="A80" s="55" t="s">
        <v>22</v>
      </c>
      <c r="B80" s="40">
        <v>27.6</v>
      </c>
      <c r="C80" s="37">
        <v>-90.4</v>
      </c>
      <c r="D80" s="40">
        <v>2.6</v>
      </c>
      <c r="E80" s="40">
        <v>-60.2</v>
      </c>
      <c r="F80" s="37">
        <v>1837.97</v>
      </c>
    </row>
    <row r="81" spans="1:6" s="16" customFormat="1" ht="12.75" customHeight="1" x14ac:dyDescent="0.2">
      <c r="A81" s="44" t="s">
        <v>23</v>
      </c>
      <c r="B81" s="40">
        <v>53.5</v>
      </c>
      <c r="C81" s="37">
        <v>-51.47</v>
      </c>
      <c r="D81" s="40">
        <v>326.3</v>
      </c>
      <c r="E81" s="40">
        <v>328.3</v>
      </c>
      <c r="F81" s="37">
        <v>2166.27</v>
      </c>
    </row>
    <row r="82" spans="1:6" s="16" customFormat="1" ht="12.75" customHeight="1" x14ac:dyDescent="0.25">
      <c r="A82" s="54">
        <v>1998</v>
      </c>
      <c r="B82" s="37"/>
      <c r="C82" s="37"/>
      <c r="D82" s="37"/>
      <c r="E82" s="37"/>
      <c r="F82" s="37"/>
    </row>
    <row r="83" spans="1:6" s="16" customFormat="1" ht="12.75" customHeight="1" x14ac:dyDescent="0.2">
      <c r="A83" s="55" t="s">
        <v>20</v>
      </c>
      <c r="B83" s="37">
        <v>45.6</v>
      </c>
      <c r="C83" s="37">
        <v>-55.1</v>
      </c>
      <c r="D83" s="40">
        <v>249.6</v>
      </c>
      <c r="E83" s="40">
        <v>240.1</v>
      </c>
      <c r="F83" s="37">
        <v>2406.37</v>
      </c>
    </row>
    <row r="84" spans="1:6" s="19" customFormat="1" ht="12.75" customHeight="1" x14ac:dyDescent="0.2">
      <c r="A84" s="55" t="s">
        <v>21</v>
      </c>
      <c r="B84" s="40">
        <v>30.8</v>
      </c>
      <c r="C84" s="37">
        <v>-60</v>
      </c>
      <c r="D84" s="40">
        <v>153</v>
      </c>
      <c r="E84" s="40">
        <v>123.8</v>
      </c>
      <c r="F84" s="37">
        <v>2530.17</v>
      </c>
    </row>
    <row r="85" spans="1:6" s="16" customFormat="1" ht="12.75" customHeight="1" x14ac:dyDescent="0.2">
      <c r="A85" s="55" t="s">
        <v>22</v>
      </c>
      <c r="B85" s="40">
        <v>50.7</v>
      </c>
      <c r="C85" s="37">
        <v>-37.1</v>
      </c>
      <c r="D85" s="40">
        <v>166.4</v>
      </c>
      <c r="E85" s="40">
        <v>180</v>
      </c>
      <c r="F85" s="37">
        <v>2710.17</v>
      </c>
    </row>
    <row r="86" spans="1:6" s="16" customFormat="1" ht="12.75" customHeight="1" x14ac:dyDescent="0.2">
      <c r="A86" s="44" t="s">
        <v>23</v>
      </c>
      <c r="B86" s="37">
        <v>32.200000000000003</v>
      </c>
      <c r="C86" s="37">
        <v>-51</v>
      </c>
      <c r="D86" s="40">
        <v>30.6</v>
      </c>
      <c r="E86" s="40">
        <v>11.8</v>
      </c>
      <c r="F86" s="37">
        <v>2721.97</v>
      </c>
    </row>
    <row r="87" spans="1:6" s="16" customFormat="1" ht="12.75" customHeight="1" x14ac:dyDescent="0.25">
      <c r="A87" s="54">
        <v>1999</v>
      </c>
      <c r="B87" s="37"/>
      <c r="C87" s="37"/>
      <c r="D87" s="37"/>
      <c r="E87" s="37"/>
      <c r="F87" s="37"/>
    </row>
    <row r="88" spans="1:6" s="16" customFormat="1" ht="12.75" customHeight="1" x14ac:dyDescent="0.2">
      <c r="A88" s="55" t="s">
        <v>20</v>
      </c>
      <c r="B88" s="37">
        <v>6.8</v>
      </c>
      <c r="C88" s="37">
        <v>-37.4</v>
      </c>
      <c r="D88" s="37">
        <v>239</v>
      </c>
      <c r="E88" s="37">
        <v>208.4</v>
      </c>
      <c r="F88" s="37">
        <v>2930.37</v>
      </c>
    </row>
    <row r="89" spans="1:6" s="19" customFormat="1" ht="12.75" customHeight="1" x14ac:dyDescent="0.2">
      <c r="A89" s="55" t="s">
        <v>21</v>
      </c>
      <c r="B89" s="37">
        <v>4.2</v>
      </c>
      <c r="C89" s="37">
        <v>-52.5</v>
      </c>
      <c r="D89" s="37">
        <v>229.5</v>
      </c>
      <c r="E89" s="37">
        <v>181.2</v>
      </c>
      <c r="F89" s="37">
        <v>3111.57</v>
      </c>
    </row>
    <row r="90" spans="1:6" s="19" customFormat="1" ht="12.75" customHeight="1" x14ac:dyDescent="0.2">
      <c r="A90" s="55" t="s">
        <v>22</v>
      </c>
      <c r="B90" s="37">
        <v>22.2</v>
      </c>
      <c r="C90" s="37">
        <v>-59</v>
      </c>
      <c r="D90" s="37">
        <v>838.2</v>
      </c>
      <c r="E90" s="37">
        <v>801.4</v>
      </c>
      <c r="F90" s="37">
        <v>3912.97</v>
      </c>
    </row>
    <row r="91" spans="1:6" s="16" customFormat="1" ht="12.75" customHeight="1" x14ac:dyDescent="0.2">
      <c r="A91" s="44" t="s">
        <v>23</v>
      </c>
      <c r="B91" s="37">
        <v>190</v>
      </c>
      <c r="C91" s="37">
        <v>-81.5</v>
      </c>
      <c r="D91" s="37">
        <v>-386.5</v>
      </c>
      <c r="E91" s="37">
        <v>-278</v>
      </c>
      <c r="F91" s="37">
        <v>3634.97</v>
      </c>
    </row>
    <row r="92" spans="1:6" s="16" customFormat="1" ht="12.75" customHeight="1" x14ac:dyDescent="0.25">
      <c r="A92" s="54">
        <v>2000</v>
      </c>
      <c r="B92" s="37"/>
      <c r="C92" s="37"/>
      <c r="D92" s="37"/>
      <c r="E92" s="37"/>
      <c r="F92" s="37"/>
    </row>
    <row r="93" spans="1:6" s="16" customFormat="1" ht="12.75" customHeight="1" x14ac:dyDescent="0.2">
      <c r="A93" s="55" t="s">
        <v>20</v>
      </c>
      <c r="B93" s="37">
        <v>135.80000000000001</v>
      </c>
      <c r="C93" s="37">
        <v>-55.6</v>
      </c>
      <c r="D93" s="37">
        <v>-132.69999999999999</v>
      </c>
      <c r="E93" s="37">
        <v>-52.5</v>
      </c>
      <c r="F93" s="37">
        <v>3582.47</v>
      </c>
    </row>
    <row r="94" spans="1:6" s="16" customFormat="1" ht="12.75" customHeight="1" x14ac:dyDescent="0.2">
      <c r="A94" s="55" t="s">
        <v>21</v>
      </c>
      <c r="B94" s="37">
        <v>147.5</v>
      </c>
      <c r="C94" s="37">
        <v>-84.2</v>
      </c>
      <c r="D94" s="37">
        <v>-293.5</v>
      </c>
      <c r="E94" s="37">
        <v>-230.2</v>
      </c>
      <c r="F94" s="37">
        <v>3352.27</v>
      </c>
    </row>
    <row r="95" spans="1:6" s="16" customFormat="1" ht="12.75" customHeight="1" x14ac:dyDescent="0.2">
      <c r="A95" s="55" t="s">
        <v>22</v>
      </c>
      <c r="B95" s="37">
        <v>149.6</v>
      </c>
      <c r="C95" s="37">
        <v>-71.599999999999994</v>
      </c>
      <c r="D95" s="37">
        <v>-50.3</v>
      </c>
      <c r="E95" s="37">
        <v>27.7</v>
      </c>
      <c r="F95" s="37">
        <v>3379.97</v>
      </c>
    </row>
    <row r="96" spans="1:6" s="16" customFormat="1" ht="12.75" customHeight="1" x14ac:dyDescent="0.2">
      <c r="A96" s="44" t="s">
        <v>23</v>
      </c>
      <c r="B96" s="37">
        <v>163.69999999999999</v>
      </c>
      <c r="C96" s="37">
        <v>-80.8</v>
      </c>
      <c r="D96" s="37">
        <v>820.1</v>
      </c>
      <c r="E96" s="37">
        <v>903</v>
      </c>
      <c r="F96" s="37">
        <v>4282.97</v>
      </c>
    </row>
    <row r="97" spans="1:6" s="16" customFormat="1" ht="12.75" customHeight="1" x14ac:dyDescent="0.25">
      <c r="A97" s="54">
        <v>2001</v>
      </c>
      <c r="B97" s="37"/>
      <c r="C97" s="37"/>
      <c r="D97" s="37"/>
      <c r="E97" s="37"/>
      <c r="F97" s="37"/>
    </row>
    <row r="98" spans="1:6" s="16" customFormat="1" ht="12.75" customHeight="1" x14ac:dyDescent="0.2">
      <c r="A98" s="55" t="s">
        <v>20</v>
      </c>
      <c r="B98" s="37">
        <v>80.099999999999994</v>
      </c>
      <c r="C98" s="37">
        <v>-87.3</v>
      </c>
      <c r="D98" s="37">
        <v>-318.7</v>
      </c>
      <c r="E98" s="37">
        <v>-325.89999999999998</v>
      </c>
      <c r="F98" s="37">
        <v>3957.07</v>
      </c>
    </row>
    <row r="99" spans="1:6" s="16" customFormat="1" ht="12.75" customHeight="1" x14ac:dyDescent="0.2">
      <c r="A99" s="55" t="s">
        <v>21</v>
      </c>
      <c r="B99" s="37">
        <v>84.4</v>
      </c>
      <c r="C99" s="37">
        <v>-75.5</v>
      </c>
      <c r="D99" s="37">
        <v>186.5</v>
      </c>
      <c r="E99" s="37">
        <v>195.4</v>
      </c>
      <c r="F99" s="37">
        <v>4152.47</v>
      </c>
    </row>
    <row r="100" spans="1:6" s="16" customFormat="1" ht="12.75" customHeight="1" x14ac:dyDescent="0.2">
      <c r="A100" s="55" t="s">
        <v>22</v>
      </c>
      <c r="B100" s="37">
        <v>103.2</v>
      </c>
      <c r="C100" s="37">
        <v>-99.1</v>
      </c>
      <c r="D100" s="37">
        <v>409.6</v>
      </c>
      <c r="E100" s="37">
        <v>413.7</v>
      </c>
      <c r="F100" s="37">
        <v>4566.17</v>
      </c>
    </row>
    <row r="101" spans="1:6" s="16" customFormat="1" ht="12.75" customHeight="1" x14ac:dyDescent="0.2">
      <c r="A101" s="44" t="s">
        <v>23</v>
      </c>
      <c r="B101" s="37">
        <v>355.5</v>
      </c>
      <c r="C101" s="37">
        <v>-93.9</v>
      </c>
      <c r="D101" s="37">
        <v>466.2</v>
      </c>
      <c r="E101" s="37">
        <v>727.8</v>
      </c>
      <c r="F101" s="37">
        <v>5293.97</v>
      </c>
    </row>
    <row r="102" spans="1:6" s="16" customFormat="1" ht="12.75" customHeight="1" x14ac:dyDescent="0.2">
      <c r="A102" s="56">
        <v>2002</v>
      </c>
      <c r="B102" s="37"/>
      <c r="C102" s="37"/>
      <c r="D102" s="37"/>
      <c r="E102" s="37"/>
      <c r="F102" s="37"/>
    </row>
    <row r="103" spans="1:6" s="16" customFormat="1" ht="12.75" customHeight="1" x14ac:dyDescent="0.2">
      <c r="A103" s="55" t="s">
        <v>20</v>
      </c>
      <c r="B103" s="37">
        <v>73.099999999999994</v>
      </c>
      <c r="C103" s="37">
        <v>-82.3</v>
      </c>
      <c r="D103" s="37">
        <v>-454.6</v>
      </c>
      <c r="E103" s="37">
        <v>-463.8</v>
      </c>
      <c r="F103" s="37">
        <v>4830.17</v>
      </c>
    </row>
    <row r="104" spans="1:6" s="16" customFormat="1" ht="12.75" customHeight="1" x14ac:dyDescent="0.2">
      <c r="A104" s="55" t="s">
        <v>21</v>
      </c>
      <c r="B104" s="37">
        <v>61.7</v>
      </c>
      <c r="C104" s="37">
        <v>-78.3</v>
      </c>
      <c r="D104" s="37">
        <v>254.3</v>
      </c>
      <c r="E104" s="37">
        <v>237.7</v>
      </c>
      <c r="F104" s="37">
        <v>5067.87</v>
      </c>
    </row>
    <row r="105" spans="1:6" s="16" customFormat="1" ht="12.75" customHeight="1" x14ac:dyDescent="0.2">
      <c r="A105" s="55" t="s">
        <v>22</v>
      </c>
      <c r="B105" s="37">
        <v>61.3</v>
      </c>
      <c r="C105" s="37">
        <v>-94.7</v>
      </c>
      <c r="D105" s="37">
        <v>470.2</v>
      </c>
      <c r="E105" s="37">
        <v>436.8</v>
      </c>
      <c r="F105" s="37">
        <v>5504.67</v>
      </c>
    </row>
    <row r="106" spans="1:6" s="16" customFormat="1" ht="12.75" customHeight="1" x14ac:dyDescent="0.2">
      <c r="A106" s="44" t="s">
        <v>23</v>
      </c>
      <c r="B106" s="37">
        <v>60.9</v>
      </c>
      <c r="C106" s="37">
        <v>-108.4</v>
      </c>
      <c r="D106" s="37">
        <v>319.8</v>
      </c>
      <c r="E106" s="37">
        <v>272.3</v>
      </c>
      <c r="F106" s="37">
        <v>5776.97</v>
      </c>
    </row>
    <row r="107" spans="1:6" s="16" customFormat="1" ht="12.75" customHeight="1" x14ac:dyDescent="0.2">
      <c r="A107" s="56">
        <v>2003</v>
      </c>
      <c r="B107" s="37"/>
      <c r="C107" s="37"/>
      <c r="D107" s="37"/>
      <c r="E107" s="37"/>
      <c r="F107" s="37"/>
    </row>
    <row r="108" spans="1:6" s="16" customFormat="1" ht="12.75" customHeight="1" x14ac:dyDescent="0.2">
      <c r="A108" s="55" t="s">
        <v>20</v>
      </c>
      <c r="B108" s="37">
        <v>35</v>
      </c>
      <c r="C108" s="37">
        <v>-112</v>
      </c>
      <c r="D108" s="37">
        <v>-659.9</v>
      </c>
      <c r="E108" s="37">
        <v>-736.9</v>
      </c>
      <c r="F108" s="37">
        <v>5040.07</v>
      </c>
    </row>
    <row r="109" spans="1:6" s="16" customFormat="1" ht="12.75" customHeight="1" x14ac:dyDescent="0.2">
      <c r="A109" s="55" t="s">
        <v>21</v>
      </c>
      <c r="B109" s="37">
        <v>33.5</v>
      </c>
      <c r="C109" s="37">
        <v>-108.7</v>
      </c>
      <c r="D109" s="37">
        <v>-118.5</v>
      </c>
      <c r="E109" s="37">
        <v>-193.7</v>
      </c>
      <c r="F109" s="37">
        <v>4846.37</v>
      </c>
    </row>
    <row r="110" spans="1:6" s="16" customFormat="1" ht="12.75" customHeight="1" x14ac:dyDescent="0.2">
      <c r="A110" s="55" t="s">
        <v>22</v>
      </c>
      <c r="B110" s="37">
        <v>36.200000000000003</v>
      </c>
      <c r="C110" s="37">
        <v>-115.4</v>
      </c>
      <c r="D110" s="37">
        <v>-64.099999999999994</v>
      </c>
      <c r="E110" s="37">
        <v>-143.30000000000001</v>
      </c>
      <c r="F110" s="37">
        <v>4703.07</v>
      </c>
    </row>
    <row r="111" spans="1:6" s="16" customFormat="1" ht="12.75" customHeight="1" x14ac:dyDescent="0.2">
      <c r="A111" s="44" t="s">
        <v>23</v>
      </c>
      <c r="B111" s="37">
        <v>36.299999999999997</v>
      </c>
      <c r="C111" s="37">
        <v>-110.8</v>
      </c>
      <c r="D111" s="37">
        <v>272.5</v>
      </c>
      <c r="E111" s="37">
        <v>198</v>
      </c>
      <c r="F111" s="37">
        <v>4901.07</v>
      </c>
    </row>
    <row r="112" spans="1:6" s="16" customFormat="1" ht="12.75" customHeight="1" x14ac:dyDescent="0.2">
      <c r="A112" s="56">
        <v>2004</v>
      </c>
      <c r="B112" s="37"/>
      <c r="C112" s="37"/>
      <c r="D112" s="37"/>
      <c r="E112" s="37"/>
      <c r="F112" s="37"/>
    </row>
    <row r="113" spans="1:6" s="16" customFormat="1" ht="12.75" customHeight="1" x14ac:dyDescent="0.2">
      <c r="A113" s="55" t="s">
        <v>20</v>
      </c>
      <c r="B113" s="37">
        <v>27.8</v>
      </c>
      <c r="C113" s="37">
        <v>-111.2</v>
      </c>
      <c r="D113" s="37">
        <v>-269.8</v>
      </c>
      <c r="E113" s="37">
        <v>-353.2</v>
      </c>
      <c r="F113" s="37">
        <v>4547.87</v>
      </c>
    </row>
    <row r="114" spans="1:6" s="16" customFormat="1" ht="12.75" customHeight="1" x14ac:dyDescent="0.2">
      <c r="A114" s="55" t="s">
        <v>21</v>
      </c>
      <c r="B114" s="37">
        <v>27.6</v>
      </c>
      <c r="C114" s="37">
        <v>-110.8</v>
      </c>
      <c r="D114" s="37">
        <v>-147.19999999999999</v>
      </c>
      <c r="E114" s="37">
        <v>-230.4</v>
      </c>
      <c r="F114" s="37">
        <v>4317.47</v>
      </c>
    </row>
    <row r="115" spans="1:6" s="16" customFormat="1" ht="12.75" customHeight="1" x14ac:dyDescent="0.2">
      <c r="A115" s="55" t="s">
        <v>22</v>
      </c>
      <c r="B115" s="37">
        <v>28.3</v>
      </c>
      <c r="C115" s="37">
        <v>-100.3</v>
      </c>
      <c r="D115" s="37">
        <v>85.8</v>
      </c>
      <c r="E115" s="37">
        <v>13.8</v>
      </c>
      <c r="F115" s="37">
        <v>4331.2700000000004</v>
      </c>
    </row>
    <row r="116" spans="1:6" s="16" customFormat="1" ht="12.75" customHeight="1" x14ac:dyDescent="0.2">
      <c r="A116" s="44" t="s">
        <v>23</v>
      </c>
      <c r="B116" s="37">
        <v>27.9</v>
      </c>
      <c r="C116" s="37">
        <v>-112.3</v>
      </c>
      <c r="D116" s="37">
        <v>162.6</v>
      </c>
      <c r="E116" s="37">
        <v>78.2</v>
      </c>
      <c r="F116" s="37">
        <v>4409.47</v>
      </c>
    </row>
    <row r="117" spans="1:6" s="16" customFormat="1" ht="12.75" customHeight="1" x14ac:dyDescent="0.2">
      <c r="A117" s="56">
        <v>2005</v>
      </c>
      <c r="B117" s="37"/>
      <c r="C117" s="37"/>
      <c r="D117" s="37"/>
      <c r="E117" s="37"/>
      <c r="F117" s="37"/>
    </row>
    <row r="118" spans="1:6" s="16" customFormat="1" ht="12.75" customHeight="1" x14ac:dyDescent="0.2">
      <c r="A118" s="55" t="s">
        <v>20</v>
      </c>
      <c r="B118" s="37">
        <v>16</v>
      </c>
      <c r="C118" s="37">
        <v>-105.8</v>
      </c>
      <c r="D118" s="37">
        <v>-124.1</v>
      </c>
      <c r="E118" s="37">
        <v>-213.9</v>
      </c>
      <c r="F118" s="37">
        <v>4195.57</v>
      </c>
    </row>
    <row r="119" spans="1:6" s="16" customFormat="1" ht="12.75" customHeight="1" x14ac:dyDescent="0.2">
      <c r="A119" s="55" t="s">
        <v>21</v>
      </c>
      <c r="B119" s="37">
        <v>36</v>
      </c>
      <c r="C119" s="37">
        <v>-96.4</v>
      </c>
      <c r="D119" s="37">
        <v>-82.7</v>
      </c>
      <c r="E119" s="37">
        <v>-143.1</v>
      </c>
      <c r="F119" s="37">
        <v>4052.47</v>
      </c>
    </row>
    <row r="120" spans="1:6" s="16" customFormat="1" ht="12.75" customHeight="1" x14ac:dyDescent="0.2">
      <c r="A120" s="55" t="s">
        <v>22</v>
      </c>
      <c r="B120" s="37">
        <v>42.4</v>
      </c>
      <c r="C120" s="37">
        <v>-76.5</v>
      </c>
      <c r="D120" s="37">
        <v>-100.2</v>
      </c>
      <c r="E120" s="37">
        <v>-134.30000000000001</v>
      </c>
      <c r="F120" s="37">
        <v>3918.07</v>
      </c>
    </row>
    <row r="121" spans="1:6" s="16" customFormat="1" ht="12.75" customHeight="1" x14ac:dyDescent="0.2">
      <c r="A121" s="44" t="s">
        <v>23</v>
      </c>
      <c r="B121" s="37">
        <v>45</v>
      </c>
      <c r="C121" s="37">
        <v>-73.900000000000006</v>
      </c>
      <c r="D121" s="37">
        <v>-33.4</v>
      </c>
      <c r="E121" s="37">
        <v>-62.3</v>
      </c>
      <c r="F121" s="37">
        <v>3855.77</v>
      </c>
    </row>
    <row r="122" spans="1:6" s="16" customFormat="1" ht="12.75" customHeight="1" x14ac:dyDescent="0.2">
      <c r="A122" s="56">
        <v>2006</v>
      </c>
      <c r="B122" s="37"/>
      <c r="C122" s="37"/>
      <c r="D122" s="37"/>
      <c r="E122" s="37"/>
      <c r="F122" s="37"/>
    </row>
    <row r="123" spans="1:6" s="16" customFormat="1" ht="12.75" customHeight="1" x14ac:dyDescent="0.2">
      <c r="A123" s="55" t="s">
        <v>20</v>
      </c>
      <c r="B123" s="37">
        <v>28.3</v>
      </c>
      <c r="C123" s="37">
        <v>-70.7</v>
      </c>
      <c r="D123" s="37">
        <v>2.2999999999999998</v>
      </c>
      <c r="E123" s="37">
        <v>-40.1</v>
      </c>
      <c r="F123" s="37">
        <v>3816</v>
      </c>
    </row>
    <row r="124" spans="1:6" s="16" customFormat="1" ht="12.75" customHeight="1" x14ac:dyDescent="0.2">
      <c r="A124" s="55" t="s">
        <v>21</v>
      </c>
      <c r="B124" s="37">
        <v>27.1</v>
      </c>
      <c r="C124" s="37">
        <v>-67.400000000000006</v>
      </c>
      <c r="D124" s="37">
        <v>34.1</v>
      </c>
      <c r="E124" s="37">
        <v>-6.2</v>
      </c>
      <c r="F124" s="37">
        <v>3809.8</v>
      </c>
    </row>
    <row r="125" spans="1:6" s="16" customFormat="1" ht="12.75" customHeight="1" x14ac:dyDescent="0.2">
      <c r="A125" s="55" t="s">
        <v>22</v>
      </c>
      <c r="B125" s="37">
        <v>36.9</v>
      </c>
      <c r="C125" s="37">
        <v>-64.5</v>
      </c>
      <c r="D125" s="37">
        <v>-103.3</v>
      </c>
      <c r="E125" s="37">
        <v>-130.9</v>
      </c>
      <c r="F125" s="37">
        <v>3678.9</v>
      </c>
    </row>
    <row r="126" spans="1:6" s="1" customFormat="1" ht="12.75" customHeight="1" x14ac:dyDescent="0.2">
      <c r="A126" s="44" t="s">
        <v>23</v>
      </c>
      <c r="B126" s="37">
        <v>56.8</v>
      </c>
      <c r="C126" s="37">
        <v>-161.80000000000001</v>
      </c>
      <c r="D126" s="37">
        <v>44.3</v>
      </c>
      <c r="E126" s="37">
        <v>-60.7</v>
      </c>
      <c r="F126" s="37">
        <v>3618.2</v>
      </c>
    </row>
    <row r="127" spans="1:6" s="1" customFormat="1" ht="12.75" customHeight="1" x14ac:dyDescent="0.25">
      <c r="A127" s="57">
        <v>2007</v>
      </c>
      <c r="B127" s="37"/>
      <c r="C127" s="37"/>
      <c r="D127" s="37"/>
      <c r="E127" s="37"/>
      <c r="F127" s="37"/>
    </row>
    <row r="128" spans="1:6" s="1" customFormat="1" ht="12.75" customHeight="1" x14ac:dyDescent="0.2">
      <c r="A128" s="55" t="s">
        <v>20</v>
      </c>
      <c r="B128" s="37">
        <v>16.600000000000001</v>
      </c>
      <c r="C128" s="37">
        <v>-57.7</v>
      </c>
      <c r="D128" s="37">
        <v>11.8</v>
      </c>
      <c r="E128" s="37">
        <v>-29.3</v>
      </c>
      <c r="F128" s="37">
        <v>3588.9</v>
      </c>
    </row>
    <row r="129" spans="1:7" s="1" customFormat="1" ht="12.75" customHeight="1" x14ac:dyDescent="0.2">
      <c r="A129" s="55" t="s">
        <v>21</v>
      </c>
      <c r="B129" s="37">
        <v>12</v>
      </c>
      <c r="C129" s="37">
        <v>-62.1</v>
      </c>
      <c r="D129" s="37">
        <v>-80.8</v>
      </c>
      <c r="E129" s="37">
        <v>-130.9</v>
      </c>
      <c r="F129" s="37">
        <v>3458</v>
      </c>
    </row>
    <row r="130" spans="1:7" s="1" customFormat="1" ht="12.75" customHeight="1" x14ac:dyDescent="0.2">
      <c r="A130" s="55" t="s">
        <v>22</v>
      </c>
      <c r="B130" s="37">
        <v>9.3000000000000007</v>
      </c>
      <c r="C130" s="37">
        <v>-53</v>
      </c>
      <c r="D130" s="37">
        <v>35.5</v>
      </c>
      <c r="E130" s="37">
        <v>-8.1999999999999993</v>
      </c>
      <c r="F130" s="37">
        <v>3449.8</v>
      </c>
    </row>
    <row r="131" spans="1:7" s="1" customFormat="1" ht="12.75" customHeight="1" x14ac:dyDescent="0.2">
      <c r="A131" s="44" t="s">
        <v>23</v>
      </c>
      <c r="B131" s="37">
        <v>14.8</v>
      </c>
      <c r="C131" s="37">
        <v>-333.4</v>
      </c>
      <c r="D131" s="37">
        <v>14.8</v>
      </c>
      <c r="E131" s="37">
        <v>-303.8</v>
      </c>
      <c r="F131" s="37">
        <v>3146</v>
      </c>
    </row>
    <row r="132" spans="1:7" s="1" customFormat="1" ht="13.5" customHeight="1" x14ac:dyDescent="0.25">
      <c r="A132" s="57">
        <v>2008</v>
      </c>
      <c r="B132" s="37"/>
      <c r="C132" s="37"/>
      <c r="D132" s="37"/>
      <c r="E132" s="37"/>
      <c r="F132" s="37"/>
    </row>
    <row r="133" spans="1:7" s="1" customFormat="1" ht="13.5" customHeight="1" x14ac:dyDescent="0.2">
      <c r="A133" s="55" t="s">
        <v>20</v>
      </c>
      <c r="B133" s="37">
        <v>6.7</v>
      </c>
      <c r="C133" s="37">
        <v>-58.7</v>
      </c>
      <c r="D133" s="37">
        <v>110</v>
      </c>
      <c r="E133" s="37">
        <v>58</v>
      </c>
      <c r="F133" s="37">
        <v>3204</v>
      </c>
    </row>
    <row r="134" spans="1:7" s="1" customFormat="1" ht="15.75" customHeight="1" x14ac:dyDescent="0.2">
      <c r="A134" s="55" t="s">
        <v>21</v>
      </c>
      <c r="B134" s="37">
        <v>13.6</v>
      </c>
      <c r="C134" s="37">
        <v>-53.2</v>
      </c>
      <c r="D134" s="37">
        <v>-130.19999999999999</v>
      </c>
      <c r="E134" s="37">
        <v>-169.8</v>
      </c>
      <c r="F134" s="37">
        <v>3034.2</v>
      </c>
    </row>
    <row r="135" spans="1:7" s="1" customFormat="1" ht="12.75" customHeight="1" x14ac:dyDescent="0.2">
      <c r="A135" s="55" t="s">
        <v>22</v>
      </c>
      <c r="B135" s="37">
        <v>17.2</v>
      </c>
      <c r="C135" s="37">
        <v>-43.1</v>
      </c>
      <c r="D135" s="37">
        <v>-82.7</v>
      </c>
      <c r="E135" s="37">
        <v>-108.6</v>
      </c>
      <c r="F135" s="37">
        <v>2925.6</v>
      </c>
    </row>
    <row r="136" spans="1:7" s="1" customFormat="1" ht="14.25" customHeight="1" x14ac:dyDescent="0.2">
      <c r="A136" s="44" t="s">
        <v>23</v>
      </c>
      <c r="B136" s="37">
        <v>23.8</v>
      </c>
      <c r="C136" s="37">
        <v>-313</v>
      </c>
      <c r="D136" s="37">
        <v>182.4</v>
      </c>
      <c r="E136" s="37">
        <v>-106.7</v>
      </c>
      <c r="F136" s="37">
        <v>2818.9</v>
      </c>
    </row>
    <row r="137" spans="1:7" s="1" customFormat="1" ht="12.75" customHeight="1" x14ac:dyDescent="0.25">
      <c r="A137" s="57">
        <v>2009</v>
      </c>
      <c r="B137" s="37"/>
      <c r="C137" s="37"/>
      <c r="D137" s="37"/>
      <c r="E137" s="37"/>
      <c r="F137" s="37"/>
    </row>
    <row r="138" spans="1:7" s="1" customFormat="1" ht="12.75" customHeight="1" x14ac:dyDescent="0.2">
      <c r="A138" s="55" t="s">
        <v>20</v>
      </c>
      <c r="B138" s="47">
        <v>13.2</v>
      </c>
      <c r="C138" s="47">
        <v>-31.6</v>
      </c>
      <c r="D138" s="47">
        <v>192.2</v>
      </c>
      <c r="E138" s="47">
        <v>173.79999999999998</v>
      </c>
      <c r="F138" s="47">
        <v>2992.3700000000031</v>
      </c>
    </row>
    <row r="139" spans="1:7" s="1" customFormat="1" ht="12.75" customHeight="1" x14ac:dyDescent="0.2">
      <c r="A139" s="55" t="s">
        <v>21</v>
      </c>
      <c r="B139" s="47">
        <v>21.4</v>
      </c>
      <c r="C139" s="47">
        <v>-42.6</v>
      </c>
      <c r="D139" s="47">
        <v>-218</v>
      </c>
      <c r="E139" s="47">
        <v>-239.20000000000002</v>
      </c>
      <c r="F139" s="47">
        <v>2753.0700000000033</v>
      </c>
    </row>
    <row r="140" spans="1:7" s="1" customFormat="1" ht="12.75" customHeight="1" x14ac:dyDescent="0.2">
      <c r="A140" s="55" t="s">
        <v>22</v>
      </c>
      <c r="B140" s="47">
        <v>31.5</v>
      </c>
      <c r="C140" s="47">
        <v>-36.1</v>
      </c>
      <c r="D140" s="47">
        <v>148</v>
      </c>
      <c r="E140" s="47">
        <v>143.4</v>
      </c>
      <c r="F140" s="47">
        <v>2896.4700000000034</v>
      </c>
    </row>
    <row r="141" spans="1:7" ht="12.75" customHeight="1" x14ac:dyDescent="0.2">
      <c r="A141" s="44" t="s">
        <v>23</v>
      </c>
      <c r="B141" s="47">
        <v>23.8</v>
      </c>
      <c r="C141" s="47">
        <v>-41.9</v>
      </c>
      <c r="D141" s="47">
        <v>-91.8</v>
      </c>
      <c r="E141" s="47">
        <v>-109.89999999999999</v>
      </c>
      <c r="F141" s="47">
        <v>2786.5700000000033</v>
      </c>
      <c r="G141" s="1"/>
    </row>
    <row r="142" spans="1:7" ht="12.75" customHeight="1" x14ac:dyDescent="0.25">
      <c r="A142" s="58">
        <v>2010</v>
      </c>
      <c r="B142" s="47"/>
      <c r="C142" s="47"/>
      <c r="D142" s="47"/>
      <c r="E142" s="47"/>
      <c r="F142" s="47"/>
      <c r="G142" s="1"/>
    </row>
    <row r="143" spans="1:7" ht="12.75" customHeight="1" x14ac:dyDescent="0.2">
      <c r="A143" s="44" t="s">
        <v>20</v>
      </c>
      <c r="B143" s="47">
        <v>11.9</v>
      </c>
      <c r="C143" s="47">
        <v>-33.1</v>
      </c>
      <c r="D143" s="47">
        <v>-276.39999999999998</v>
      </c>
      <c r="E143" s="47">
        <v>-297.60000000000002</v>
      </c>
      <c r="F143" s="47">
        <v>2488.9700000000034</v>
      </c>
      <c r="G143" s="1"/>
    </row>
    <row r="144" spans="1:7" ht="12.75" customHeight="1" x14ac:dyDescent="0.2">
      <c r="A144" s="44" t="s">
        <v>21</v>
      </c>
      <c r="B144" s="47">
        <v>22.5</v>
      </c>
      <c r="C144" s="47">
        <v>-53.9</v>
      </c>
      <c r="D144" s="47">
        <v>147.4</v>
      </c>
      <c r="E144" s="47">
        <v>116</v>
      </c>
      <c r="F144" s="47">
        <v>2604.9700000000034</v>
      </c>
      <c r="G144" s="1"/>
    </row>
    <row r="145" spans="1:12" ht="12.75" customHeight="1" x14ac:dyDescent="0.2">
      <c r="A145" s="44" t="s">
        <v>22</v>
      </c>
      <c r="B145" s="47">
        <v>29.1</v>
      </c>
      <c r="C145" s="47">
        <v>-41.8</v>
      </c>
      <c r="D145" s="47">
        <v>-162.30000000000001</v>
      </c>
      <c r="E145" s="47">
        <v>-175.00000000000003</v>
      </c>
      <c r="F145" s="47">
        <v>2429.9700000000034</v>
      </c>
      <c r="G145" s="1"/>
    </row>
    <row r="146" spans="1:12" ht="12.75" customHeight="1" x14ac:dyDescent="0.2">
      <c r="A146" s="44" t="s">
        <v>23</v>
      </c>
      <c r="B146" s="47">
        <v>26.6</v>
      </c>
      <c r="C146" s="47">
        <v>-55.7</v>
      </c>
      <c r="D146" s="47">
        <v>101</v>
      </c>
      <c r="E146" s="47">
        <v>71.900000000000006</v>
      </c>
      <c r="F146" s="47">
        <v>2501.8700000000035</v>
      </c>
      <c r="G146" s="1"/>
    </row>
    <row r="147" spans="1:12" ht="12.75" customHeight="1" x14ac:dyDescent="0.25">
      <c r="A147" s="58">
        <v>2011</v>
      </c>
      <c r="B147" s="47"/>
      <c r="C147" s="47"/>
      <c r="D147" s="47"/>
      <c r="E147" s="47"/>
      <c r="F147" s="47"/>
      <c r="G147" s="1"/>
    </row>
    <row r="148" spans="1:12" ht="12.75" customHeight="1" x14ac:dyDescent="0.2">
      <c r="A148" s="44" t="s">
        <v>20</v>
      </c>
      <c r="B148" s="47">
        <v>15.3</v>
      </c>
      <c r="C148" s="47">
        <v>-41.6</v>
      </c>
      <c r="D148" s="47">
        <v>-71.099999999999994</v>
      </c>
      <c r="E148" s="47">
        <v>-97.4</v>
      </c>
      <c r="F148" s="47">
        <v>2404.4700000000034</v>
      </c>
      <c r="G148" s="1"/>
    </row>
    <row r="149" spans="1:12" ht="12.75" customHeight="1" x14ac:dyDescent="0.2">
      <c r="A149" s="44" t="s">
        <v>21</v>
      </c>
      <c r="B149" s="37">
        <v>15.9</v>
      </c>
      <c r="C149" s="37">
        <v>-51.7</v>
      </c>
      <c r="D149" s="37">
        <v>-138.69999999999999</v>
      </c>
      <c r="E149" s="37">
        <v>-174.6</v>
      </c>
      <c r="F149" s="37">
        <v>2229.8700000000035</v>
      </c>
      <c r="G149" s="17"/>
    </row>
    <row r="150" spans="1:12" ht="12.75" customHeight="1" x14ac:dyDescent="0.2">
      <c r="A150" s="44" t="s">
        <v>22</v>
      </c>
      <c r="B150" s="37">
        <v>11.1</v>
      </c>
      <c r="C150" s="37">
        <v>-35.200000000000003</v>
      </c>
      <c r="D150" s="37">
        <v>54.5</v>
      </c>
      <c r="E150" s="37">
        <v>30.4</v>
      </c>
      <c r="F150" s="37">
        <v>2260.2700000000036</v>
      </c>
      <c r="G150" s="20"/>
    </row>
    <row r="151" spans="1:12" s="16" customFormat="1" ht="12.75" customHeight="1" x14ac:dyDescent="0.2">
      <c r="A151" s="44" t="s">
        <v>25</v>
      </c>
      <c r="B151" s="37">
        <v>18.899999999999999</v>
      </c>
      <c r="C151" s="37">
        <v>-38.4</v>
      </c>
      <c r="D151" s="37">
        <v>-123.8</v>
      </c>
      <c r="E151" s="37">
        <v>-143.30000000000001</v>
      </c>
      <c r="F151" s="37">
        <v>2116.9700000000034</v>
      </c>
      <c r="G151" s="20"/>
    </row>
    <row r="152" spans="1:12" ht="12.75" customHeight="1" x14ac:dyDescent="0.25">
      <c r="A152" s="58">
        <v>2012</v>
      </c>
      <c r="B152" s="47"/>
      <c r="C152" s="47"/>
      <c r="D152" s="47"/>
      <c r="E152" s="47"/>
      <c r="F152" s="47"/>
    </row>
    <row r="153" spans="1:12" ht="12.75" customHeight="1" x14ac:dyDescent="0.2">
      <c r="A153" s="44" t="s">
        <v>20</v>
      </c>
      <c r="B153" s="47">
        <v>16.399999999999999</v>
      </c>
      <c r="C153" s="47">
        <v>-30.6</v>
      </c>
      <c r="D153" s="47">
        <v>-6.7</v>
      </c>
      <c r="E153" s="47">
        <v>-20.9</v>
      </c>
      <c r="F153" s="47">
        <v>2096.0700000000033</v>
      </c>
    </row>
    <row r="154" spans="1:12" ht="12.75" customHeight="1" x14ac:dyDescent="0.2">
      <c r="A154" s="44" t="s">
        <v>21</v>
      </c>
      <c r="B154" s="47">
        <v>35.299999999999997</v>
      </c>
      <c r="C154" s="47">
        <v>-33.5</v>
      </c>
      <c r="D154" s="47">
        <v>75.2</v>
      </c>
      <c r="E154" s="47">
        <v>77.099999999999994</v>
      </c>
      <c r="F154" s="47">
        <v>2173.1700000000033</v>
      </c>
    </row>
    <row r="155" spans="1:12" ht="12.75" customHeight="1" x14ac:dyDescent="0.2">
      <c r="A155" s="44" t="s">
        <v>22</v>
      </c>
      <c r="B155" s="47">
        <v>35.299999999999997</v>
      </c>
      <c r="C155" s="47">
        <v>-13.1</v>
      </c>
      <c r="D155" s="47">
        <v>58.7</v>
      </c>
      <c r="E155" s="47">
        <v>73.099999999999994</v>
      </c>
      <c r="F155" s="47">
        <v>2246.2700000000032</v>
      </c>
    </row>
    <row r="156" spans="1:12" s="16" customFormat="1" ht="12.75" customHeight="1" x14ac:dyDescent="0.2">
      <c r="A156" s="44" t="s">
        <v>23</v>
      </c>
      <c r="B156" s="47">
        <v>29.6</v>
      </c>
      <c r="C156" s="47">
        <v>-39.299999999999997</v>
      </c>
      <c r="D156" s="47">
        <v>-37.1</v>
      </c>
      <c r="E156" s="47">
        <v>-27</v>
      </c>
      <c r="F156" s="47">
        <v>2219.2700000000032</v>
      </c>
    </row>
    <row r="157" spans="1:12" ht="12.75" customHeight="1" x14ac:dyDescent="0.25">
      <c r="A157" s="58">
        <v>2013</v>
      </c>
      <c r="B157" s="47"/>
      <c r="C157" s="47"/>
      <c r="D157" s="47"/>
      <c r="E157" s="47"/>
      <c r="F157" s="47"/>
      <c r="G157" s="21"/>
      <c r="H157" s="17"/>
      <c r="I157" s="21"/>
      <c r="J157" s="17"/>
      <c r="K157" s="22"/>
      <c r="L157" s="23"/>
    </row>
    <row r="158" spans="1:12" s="1" customFormat="1" ht="12.75" customHeight="1" x14ac:dyDescent="0.2">
      <c r="A158" s="44" t="s">
        <v>20</v>
      </c>
      <c r="B158" s="47">
        <v>38.799999999999997</v>
      </c>
      <c r="C158" s="47">
        <v>-32.1</v>
      </c>
      <c r="D158" s="47">
        <v>102.9</v>
      </c>
      <c r="E158" s="47">
        <v>109.6</v>
      </c>
      <c r="F158" s="47">
        <v>2328.9450000000002</v>
      </c>
      <c r="G158" s="16"/>
      <c r="H158" s="16"/>
      <c r="I158" s="16"/>
      <c r="J158" s="16"/>
      <c r="K158" s="16"/>
      <c r="L158" s="23"/>
    </row>
    <row r="159" spans="1:12" s="1" customFormat="1" ht="12.75" customHeight="1" x14ac:dyDescent="0.2">
      <c r="A159" s="44" t="s">
        <v>26</v>
      </c>
      <c r="B159" s="47">
        <v>53.5</v>
      </c>
      <c r="C159" s="47">
        <v>-45.1</v>
      </c>
      <c r="D159" s="47">
        <v>26</v>
      </c>
      <c r="E159" s="47">
        <v>34.4</v>
      </c>
      <c r="F159" s="47">
        <v>2363.3450000000003</v>
      </c>
      <c r="G159" s="16"/>
      <c r="H159" s="16"/>
      <c r="I159" s="16"/>
      <c r="J159" s="16"/>
      <c r="K159" s="16"/>
      <c r="L159" s="23"/>
    </row>
    <row r="160" spans="1:12" s="1" customFormat="1" ht="12.75" customHeight="1" x14ac:dyDescent="0.2">
      <c r="A160" s="44" t="s">
        <v>22</v>
      </c>
      <c r="B160" s="47">
        <v>53</v>
      </c>
      <c r="C160" s="47">
        <v>-37.5</v>
      </c>
      <c r="D160" s="47">
        <v>263.10000000000002</v>
      </c>
      <c r="E160" s="47">
        <v>278.60000000000002</v>
      </c>
      <c r="F160" s="47">
        <v>2641.9450000000002</v>
      </c>
      <c r="G160" s="16"/>
      <c r="H160" s="16"/>
      <c r="I160" s="16"/>
      <c r="J160" s="16"/>
      <c r="K160" s="16"/>
      <c r="L160" s="23"/>
    </row>
    <row r="161" spans="1:12" s="1" customFormat="1" ht="12.75" customHeight="1" x14ac:dyDescent="0.2">
      <c r="A161" s="44" t="s">
        <v>25</v>
      </c>
      <c r="B161" s="47">
        <v>96.1</v>
      </c>
      <c r="C161" s="47">
        <v>-49.3</v>
      </c>
      <c r="D161" s="47">
        <v>-15</v>
      </c>
      <c r="E161" s="47">
        <v>31.9</v>
      </c>
      <c r="F161" s="47">
        <v>2673.8450000000003</v>
      </c>
      <c r="L161" s="23"/>
    </row>
    <row r="162" spans="1:12" s="1" customFormat="1" ht="12.75" customHeight="1" x14ac:dyDescent="0.25">
      <c r="A162" s="58">
        <v>2014</v>
      </c>
      <c r="B162" s="47"/>
      <c r="C162" s="47"/>
      <c r="D162" s="47"/>
      <c r="E162" s="47"/>
      <c r="F162" s="47"/>
      <c r="L162" s="23"/>
    </row>
    <row r="163" spans="1:12" s="1" customFormat="1" ht="12.75" customHeight="1" x14ac:dyDescent="0.2">
      <c r="A163" s="44" t="s">
        <v>20</v>
      </c>
      <c r="B163" s="47">
        <v>28.7</v>
      </c>
      <c r="C163" s="47">
        <v>-38.200000000000003</v>
      </c>
      <c r="D163" s="47">
        <v>351.2</v>
      </c>
      <c r="E163" s="47">
        <v>341.8</v>
      </c>
      <c r="F163" s="47">
        <v>3015.6450000000004</v>
      </c>
      <c r="L163" s="23"/>
    </row>
    <row r="164" spans="1:12" s="1" customFormat="1" ht="12.75" customHeight="1" x14ac:dyDescent="0.2">
      <c r="A164" s="44" t="s">
        <v>27</v>
      </c>
      <c r="B164" s="47">
        <v>46.7</v>
      </c>
      <c r="C164" s="47">
        <v>-51.5</v>
      </c>
      <c r="D164" s="47">
        <v>811.7</v>
      </c>
      <c r="E164" s="47">
        <v>806.9</v>
      </c>
      <c r="F164" s="47">
        <v>3822.5450000000005</v>
      </c>
      <c r="L164" s="23"/>
    </row>
    <row r="165" spans="1:12" s="1" customFormat="1" ht="12.75" customHeight="1" x14ac:dyDescent="0.2">
      <c r="A165" s="44" t="s">
        <v>22</v>
      </c>
      <c r="B165" s="47">
        <v>49.2</v>
      </c>
      <c r="C165" s="47">
        <v>-35.6</v>
      </c>
      <c r="D165" s="47">
        <v>1.6</v>
      </c>
      <c r="E165" s="47">
        <v>15.2</v>
      </c>
      <c r="F165" s="47">
        <v>3837.7450000000003</v>
      </c>
      <c r="L165" s="23"/>
    </row>
    <row r="166" spans="1:12" s="1" customFormat="1" ht="12.75" customHeight="1" x14ac:dyDescent="0.2">
      <c r="A166" s="44" t="s">
        <v>25</v>
      </c>
      <c r="B166" s="47">
        <v>105</v>
      </c>
      <c r="C166" s="47">
        <v>-46.3</v>
      </c>
      <c r="D166" s="47">
        <v>14.2</v>
      </c>
      <c r="E166" s="47">
        <v>73.7</v>
      </c>
      <c r="F166" s="47">
        <v>3911.4450000000002</v>
      </c>
      <c r="L166" s="23"/>
    </row>
    <row r="167" spans="1:12" s="1" customFormat="1" ht="12.75" customHeight="1" x14ac:dyDescent="0.25">
      <c r="A167" s="58">
        <v>2015</v>
      </c>
      <c r="B167" s="47"/>
      <c r="C167" s="47"/>
      <c r="D167" s="47"/>
      <c r="E167" s="47"/>
      <c r="F167" s="47"/>
      <c r="L167" s="23"/>
    </row>
    <row r="168" spans="1:12" s="1" customFormat="1" ht="12.75" customHeight="1" x14ac:dyDescent="0.2">
      <c r="A168" s="44" t="s">
        <v>20</v>
      </c>
      <c r="B168" s="47">
        <v>21.3</v>
      </c>
      <c r="C168" s="47">
        <v>-18.8</v>
      </c>
      <c r="D168" s="47">
        <v>-402.1</v>
      </c>
      <c r="E168" s="47">
        <v>-399.6</v>
      </c>
      <c r="F168" s="47">
        <v>3511.8450000000003</v>
      </c>
      <c r="L168" s="23"/>
    </row>
    <row r="169" spans="1:12" s="1" customFormat="1" ht="12.75" customHeight="1" x14ac:dyDescent="0.2">
      <c r="A169" s="44" t="s">
        <v>21</v>
      </c>
      <c r="B169" s="47">
        <v>47.5</v>
      </c>
      <c r="C169" s="47">
        <v>-39.200000000000003</v>
      </c>
      <c r="D169" s="47">
        <v>125.1</v>
      </c>
      <c r="E169" s="47">
        <v>133.30000000000001</v>
      </c>
      <c r="F169" s="47">
        <v>3645.1450000000004</v>
      </c>
      <c r="L169" s="23"/>
    </row>
    <row r="170" spans="1:12" s="19" customFormat="1" ht="11.25" customHeight="1" x14ac:dyDescent="0.25">
      <c r="A170" s="38" t="s">
        <v>22</v>
      </c>
      <c r="B170" s="47">
        <v>50</v>
      </c>
      <c r="C170" s="47">
        <v>-42.7</v>
      </c>
      <c r="D170" s="47">
        <v>141</v>
      </c>
      <c r="E170" s="47">
        <v>148.4</v>
      </c>
      <c r="F170" s="47">
        <v>3793.5450000000005</v>
      </c>
      <c r="L170" s="16"/>
    </row>
    <row r="171" spans="1:12" s="19" customFormat="1" ht="11.25" customHeight="1" x14ac:dyDescent="0.25">
      <c r="A171" s="38" t="s">
        <v>23</v>
      </c>
      <c r="B171" s="47">
        <v>139.80000000000001</v>
      </c>
      <c r="C171" s="47">
        <v>-52</v>
      </c>
      <c r="D171" s="47">
        <v>374.5</v>
      </c>
      <c r="E171" s="47">
        <v>462.4</v>
      </c>
      <c r="F171" s="47">
        <v>4255.9450000000006</v>
      </c>
      <c r="L171" s="16"/>
    </row>
    <row r="172" spans="1:12" s="19" customFormat="1" ht="11.25" customHeight="1" x14ac:dyDescent="0.25">
      <c r="A172" s="58">
        <v>2016</v>
      </c>
      <c r="B172" s="47"/>
      <c r="C172" s="47"/>
      <c r="D172" s="47"/>
      <c r="E172" s="47"/>
      <c r="F172" s="47"/>
      <c r="L172" s="16"/>
    </row>
    <row r="173" spans="1:12" s="19" customFormat="1" ht="11.25" customHeight="1" x14ac:dyDescent="0.25">
      <c r="A173" s="38" t="s">
        <v>20</v>
      </c>
      <c r="B173" s="47">
        <v>193.1</v>
      </c>
      <c r="C173" s="47">
        <v>-53.7</v>
      </c>
      <c r="D173" s="47">
        <v>428</v>
      </c>
      <c r="E173" s="47">
        <v>567.4</v>
      </c>
      <c r="F173" s="47">
        <v>4823.3450000000003</v>
      </c>
      <c r="L173" s="16"/>
    </row>
    <row r="174" spans="1:12" ht="12.75" customHeight="1" x14ac:dyDescent="0.25">
      <c r="A174" s="38" t="s">
        <v>21</v>
      </c>
      <c r="B174" s="47">
        <v>325.10000000000002</v>
      </c>
      <c r="C174" s="47">
        <v>-49.9</v>
      </c>
      <c r="D174" s="47">
        <v>87.7</v>
      </c>
      <c r="E174" s="47">
        <v>362.9</v>
      </c>
      <c r="F174" s="47">
        <v>5186.2449999999999</v>
      </c>
    </row>
    <row r="175" spans="1:12" ht="12.75" customHeight="1" x14ac:dyDescent="0.25">
      <c r="A175" s="38" t="s">
        <v>28</v>
      </c>
      <c r="B175" s="47">
        <v>768.9</v>
      </c>
      <c r="C175" s="47">
        <v>-71.7</v>
      </c>
      <c r="D175" s="47">
        <v>19.899999999999999</v>
      </c>
      <c r="E175" s="47">
        <v>717.2</v>
      </c>
      <c r="F175" s="47">
        <v>5903.4449999999997</v>
      </c>
    </row>
    <row r="176" spans="1:12" ht="12.75" customHeight="1" x14ac:dyDescent="0.25">
      <c r="A176" s="38" t="s">
        <v>23</v>
      </c>
      <c r="B176" s="47">
        <v>317.5</v>
      </c>
      <c r="C176" s="47">
        <v>-52.7</v>
      </c>
      <c r="D176" s="47">
        <v>-660.7</v>
      </c>
      <c r="E176" s="47">
        <v>-395.8</v>
      </c>
      <c r="F176" s="47">
        <v>5507.6449999999995</v>
      </c>
    </row>
    <row r="177" spans="1:12" ht="12.75" customHeight="1" x14ac:dyDescent="0.25">
      <c r="A177" s="58">
        <v>2017</v>
      </c>
      <c r="B177" s="47"/>
      <c r="C177" s="47"/>
      <c r="D177" s="47"/>
      <c r="E177" s="48"/>
      <c r="F177" s="47"/>
    </row>
    <row r="178" spans="1:12" ht="13.2" x14ac:dyDescent="0.25">
      <c r="A178" s="38" t="s">
        <v>20</v>
      </c>
      <c r="B178" s="49">
        <v>378.8</v>
      </c>
      <c r="C178" s="49">
        <v>-71.7</v>
      </c>
      <c r="D178" s="49">
        <v>59.3</v>
      </c>
      <c r="E178" s="49">
        <v>366.4</v>
      </c>
      <c r="F178" s="49">
        <v>5874.0449999999992</v>
      </c>
    </row>
    <row r="179" spans="1:12" s="19" customFormat="1" ht="13.2" x14ac:dyDescent="0.25">
      <c r="A179" s="38" t="s">
        <v>21</v>
      </c>
      <c r="B179" s="49">
        <v>67.599999999999994</v>
      </c>
      <c r="C179" s="49">
        <v>-58.9</v>
      </c>
      <c r="D179" s="49">
        <v>73.900000000000006</v>
      </c>
      <c r="E179" s="49">
        <v>82.6</v>
      </c>
      <c r="F179" s="49">
        <v>5956.6449999999995</v>
      </c>
      <c r="L179" s="16"/>
    </row>
    <row r="180" spans="1:12" s="19" customFormat="1" ht="13.2" x14ac:dyDescent="0.25">
      <c r="A180" s="38" t="s">
        <v>28</v>
      </c>
      <c r="B180" s="49">
        <v>162.4</v>
      </c>
      <c r="C180" s="49">
        <v>-76.2</v>
      </c>
      <c r="D180" s="49">
        <v>746.10000000000036</v>
      </c>
      <c r="E180" s="49">
        <v>832.3</v>
      </c>
      <c r="F180" s="49">
        <v>6788.9449999999997</v>
      </c>
      <c r="L180" s="16"/>
    </row>
    <row r="181" spans="1:12" s="19" customFormat="1" ht="11.25" customHeight="1" x14ac:dyDescent="0.25">
      <c r="A181" s="38" t="s">
        <v>23</v>
      </c>
      <c r="B181" s="49">
        <v>484.7</v>
      </c>
      <c r="C181" s="49">
        <v>-61.7</v>
      </c>
      <c r="D181" s="49">
        <v>-826.9</v>
      </c>
      <c r="E181" s="49">
        <v>-403.8</v>
      </c>
      <c r="F181" s="49">
        <v>6385.1449999999995</v>
      </c>
      <c r="L181" s="16"/>
    </row>
    <row r="182" spans="1:12" s="19" customFormat="1" ht="11.25" customHeight="1" x14ac:dyDescent="0.25">
      <c r="A182" s="58">
        <v>2018</v>
      </c>
      <c r="B182" s="47"/>
      <c r="C182" s="47"/>
      <c r="D182" s="47"/>
      <c r="E182" s="47"/>
      <c r="F182" s="47"/>
      <c r="L182" s="16"/>
    </row>
    <row r="183" spans="1:12" s="19" customFormat="1" ht="11.25" customHeight="1" x14ac:dyDescent="0.25">
      <c r="A183" s="38" t="s">
        <v>29</v>
      </c>
      <c r="B183" s="47">
        <v>46.7</v>
      </c>
      <c r="C183" s="47">
        <v>-80.8</v>
      </c>
      <c r="D183" s="49">
        <v>-3.9</v>
      </c>
      <c r="E183" s="49">
        <v>-38</v>
      </c>
      <c r="F183" s="49">
        <v>6347.1449999999995</v>
      </c>
      <c r="L183" s="16"/>
    </row>
    <row r="184" spans="1:12" s="19" customFormat="1" ht="11.25" customHeight="1" x14ac:dyDescent="0.25">
      <c r="A184" s="38" t="s">
        <v>30</v>
      </c>
      <c r="B184" s="47">
        <v>766.24459999999999</v>
      </c>
      <c r="C184" s="47">
        <v>-70.679899999999989</v>
      </c>
      <c r="D184" s="49">
        <v>-26.6</v>
      </c>
      <c r="E184" s="49">
        <v>669</v>
      </c>
      <c r="F184" s="49">
        <v>7016.1449999999995</v>
      </c>
      <c r="L184" s="16"/>
    </row>
    <row r="185" spans="1:12" s="19" customFormat="1" ht="11.25" customHeight="1" x14ac:dyDescent="0.25">
      <c r="A185" s="38" t="s">
        <v>22</v>
      </c>
      <c r="B185" s="47">
        <v>429.4</v>
      </c>
      <c r="C185" s="47">
        <v>-102.2</v>
      </c>
      <c r="D185" s="49">
        <v>1746.6</v>
      </c>
      <c r="E185" s="49">
        <v>2073.8000000000002</v>
      </c>
      <c r="F185" s="49">
        <v>9089.9449999999997</v>
      </c>
      <c r="L185" s="16"/>
    </row>
    <row r="186" spans="1:12" s="19" customFormat="1" ht="12" customHeight="1" x14ac:dyDescent="0.25">
      <c r="A186" s="38" t="s">
        <v>23</v>
      </c>
      <c r="B186" s="47">
        <v>871.92475089999994</v>
      </c>
      <c r="C186" s="47">
        <v>-75.759652900000006</v>
      </c>
      <c r="D186" s="49">
        <v>-1279.4000000000001</v>
      </c>
      <c r="E186" s="49">
        <v>-483.2</v>
      </c>
      <c r="F186" s="49">
        <v>8606.744999999999</v>
      </c>
      <c r="L186" s="16"/>
    </row>
    <row r="187" spans="1:12" s="19" customFormat="1" ht="12" customHeight="1" x14ac:dyDescent="0.25">
      <c r="A187" s="58">
        <v>2019</v>
      </c>
      <c r="B187" s="47"/>
      <c r="C187" s="47"/>
      <c r="D187" s="47"/>
      <c r="E187" s="47"/>
      <c r="F187" s="47"/>
      <c r="L187" s="16"/>
    </row>
    <row r="188" spans="1:12" s="19" customFormat="1" ht="12" customHeight="1" x14ac:dyDescent="0.25">
      <c r="A188" s="38" t="s">
        <v>20</v>
      </c>
      <c r="B188" s="47">
        <v>210.3</v>
      </c>
      <c r="C188" s="47">
        <v>-95.9</v>
      </c>
      <c r="D188" s="44">
        <v>3492.8</v>
      </c>
      <c r="E188" s="44">
        <v>3607.2</v>
      </c>
      <c r="F188" s="44">
        <v>12213.945</v>
      </c>
      <c r="L188" s="16"/>
    </row>
    <row r="189" spans="1:12" s="19" customFormat="1" ht="11.25" customHeight="1" x14ac:dyDescent="0.25">
      <c r="A189" s="38" t="s">
        <v>21</v>
      </c>
      <c r="B189" s="47">
        <v>137.5</v>
      </c>
      <c r="C189" s="47">
        <v>-141.5</v>
      </c>
      <c r="D189" s="44">
        <v>-2043.2</v>
      </c>
      <c r="E189" s="44">
        <v>-2047.2</v>
      </c>
      <c r="F189" s="44">
        <v>10166.744999999999</v>
      </c>
      <c r="L189" s="16"/>
    </row>
    <row r="190" spans="1:12" s="19" customFormat="1" ht="11.25" customHeight="1" x14ac:dyDescent="0.25">
      <c r="A190" s="38" t="s">
        <v>22</v>
      </c>
      <c r="B190" s="47">
        <v>411.0367</v>
      </c>
      <c r="C190" s="47">
        <v>-107.38860000000001</v>
      </c>
      <c r="D190" s="44">
        <v>103.9</v>
      </c>
      <c r="E190" s="44">
        <v>407.5</v>
      </c>
      <c r="F190" s="44">
        <v>10574.244999999999</v>
      </c>
      <c r="L190" s="16"/>
    </row>
    <row r="191" spans="1:12" s="19" customFormat="1" ht="11.25" customHeight="1" x14ac:dyDescent="0.25">
      <c r="A191" s="38" t="s">
        <v>25</v>
      </c>
      <c r="B191" s="47">
        <v>2726.4017078000006</v>
      </c>
      <c r="C191" s="47">
        <v>-392.5511606</v>
      </c>
      <c r="D191" s="44">
        <v>1425.3</v>
      </c>
      <c r="E191" s="44">
        <v>3759.2</v>
      </c>
      <c r="F191" s="44">
        <v>14333.3</v>
      </c>
      <c r="L191" s="16"/>
    </row>
    <row r="192" spans="1:12" s="19" customFormat="1" ht="11.25" customHeight="1" x14ac:dyDescent="0.25">
      <c r="A192" s="58">
        <v>2020</v>
      </c>
      <c r="B192" s="47"/>
      <c r="C192" s="47"/>
      <c r="D192" s="44"/>
      <c r="E192" s="44"/>
      <c r="F192" s="44"/>
      <c r="G192" s="16"/>
      <c r="L192" s="16"/>
    </row>
    <row r="193" spans="1:20" s="19" customFormat="1" ht="12" customHeight="1" x14ac:dyDescent="0.25">
      <c r="A193" s="38" t="s">
        <v>31</v>
      </c>
      <c r="B193" s="47">
        <v>443.7</v>
      </c>
      <c r="C193" s="37">
        <v>-572.20000000000005</v>
      </c>
      <c r="D193" s="37">
        <v>-73.900000000000006</v>
      </c>
      <c r="E193" s="37">
        <v>-202.4</v>
      </c>
      <c r="F193" s="37">
        <v>14131.045</v>
      </c>
      <c r="G193" s="16"/>
      <c r="L193" s="16"/>
    </row>
    <row r="194" spans="1:20" s="19" customFormat="1" ht="12" customHeight="1" x14ac:dyDescent="0.25">
      <c r="A194" s="38" t="s">
        <v>32</v>
      </c>
      <c r="B194" s="47">
        <v>1571.8</v>
      </c>
      <c r="C194" s="37">
        <v>-103.9</v>
      </c>
      <c r="D194" s="37">
        <v>-82.1</v>
      </c>
      <c r="E194" s="37">
        <v>1385.8</v>
      </c>
      <c r="F194" s="37">
        <v>15516.844999999999</v>
      </c>
      <c r="G194" s="16"/>
      <c r="L194" s="16"/>
    </row>
    <row r="195" spans="1:20" s="19" customFormat="1" ht="12" customHeight="1" x14ac:dyDescent="0.25">
      <c r="A195" s="38" t="s">
        <v>28</v>
      </c>
      <c r="B195" s="47">
        <v>232.3</v>
      </c>
      <c r="C195" s="37">
        <v>-565.79999999999995</v>
      </c>
      <c r="D195" s="37">
        <v>157</v>
      </c>
      <c r="E195" s="37">
        <v>-176.5</v>
      </c>
      <c r="F195" s="37">
        <v>15340.344999999999</v>
      </c>
      <c r="G195" s="16"/>
      <c r="L195" s="16"/>
    </row>
    <row r="196" spans="1:20" s="19" customFormat="1" ht="12" customHeight="1" x14ac:dyDescent="0.25">
      <c r="A196" s="38" t="s">
        <v>23</v>
      </c>
      <c r="B196" s="47">
        <v>5635.8</v>
      </c>
      <c r="C196" s="37">
        <v>-1120.4000000000001</v>
      </c>
      <c r="D196" s="37">
        <v>-1673</v>
      </c>
      <c r="E196" s="37">
        <v>2612.5</v>
      </c>
      <c r="F196" s="37">
        <v>17952.845000000001</v>
      </c>
      <c r="G196" s="16"/>
      <c r="L196" s="16"/>
    </row>
    <row r="197" spans="1:20" s="19" customFormat="1" ht="12" customHeight="1" x14ac:dyDescent="0.25">
      <c r="A197" s="58">
        <v>2021</v>
      </c>
      <c r="B197" s="47"/>
      <c r="C197" s="37"/>
      <c r="D197" s="37"/>
      <c r="E197" s="37"/>
      <c r="F197" s="37"/>
      <c r="G197" s="16"/>
      <c r="L197" s="16"/>
    </row>
    <row r="198" spans="1:20" s="19" customFormat="1" ht="13.5" customHeight="1" x14ac:dyDescent="0.25">
      <c r="A198" s="38" t="s">
        <v>33</v>
      </c>
      <c r="B198" s="47">
        <v>181.13506480000001</v>
      </c>
      <c r="C198" s="44">
        <v>-509.58620109999993</v>
      </c>
      <c r="D198" s="44">
        <v>92.528036300003393</v>
      </c>
      <c r="E198" s="44">
        <v>-235.9</v>
      </c>
      <c r="F198" s="44">
        <v>17716.945</v>
      </c>
      <c r="G198" s="16"/>
      <c r="L198" s="16"/>
    </row>
    <row r="199" spans="1:20" s="19" customFormat="1" ht="13.5" customHeight="1" x14ac:dyDescent="0.25">
      <c r="A199" s="38" t="s">
        <v>21</v>
      </c>
      <c r="B199" s="47">
        <v>1355.2</v>
      </c>
      <c r="C199" s="47">
        <v>-92.3</v>
      </c>
      <c r="D199" s="47">
        <v>-273.50000000000006</v>
      </c>
      <c r="E199" s="44">
        <v>989.4</v>
      </c>
      <c r="F199" s="44">
        <v>18706.345000000001</v>
      </c>
      <c r="G199" s="16"/>
      <c r="L199" s="16"/>
    </row>
    <row r="200" spans="1:20" s="19" customFormat="1" ht="13.5" customHeight="1" x14ac:dyDescent="0.25">
      <c r="A200" s="38" t="s">
        <v>22</v>
      </c>
      <c r="B200" s="47">
        <v>1507.4</v>
      </c>
      <c r="C200" s="47">
        <v>-589.79999999999995</v>
      </c>
      <c r="D200" s="47">
        <v>-1355.3000000000002</v>
      </c>
      <c r="E200" s="44">
        <v>-437.7</v>
      </c>
      <c r="F200" s="44">
        <v>18268.645</v>
      </c>
      <c r="G200" s="16"/>
      <c r="L200" s="16"/>
    </row>
    <row r="201" spans="1:20" s="19" customFormat="1" ht="13.5" customHeight="1" x14ac:dyDescent="0.25">
      <c r="A201" s="38" t="s">
        <v>23</v>
      </c>
      <c r="B201" s="47">
        <v>1948.1</v>
      </c>
      <c r="C201" s="47">
        <v>-130.69999999999999</v>
      </c>
      <c r="D201" s="47">
        <v>2829.4549999999995</v>
      </c>
      <c r="E201" s="44">
        <v>4646.8549999999996</v>
      </c>
      <c r="F201" s="44">
        <v>22915.5</v>
      </c>
      <c r="G201" s="16"/>
      <c r="L201" s="16"/>
    </row>
    <row r="202" spans="1:20" s="19" customFormat="1" ht="13.5" customHeight="1" x14ac:dyDescent="0.25">
      <c r="A202" s="58">
        <v>2022</v>
      </c>
      <c r="B202" s="47"/>
      <c r="C202" s="47"/>
      <c r="D202" s="47"/>
      <c r="E202" s="44"/>
      <c r="F202" s="44"/>
      <c r="G202" s="16"/>
      <c r="L202" s="16"/>
    </row>
    <row r="203" spans="1:20" s="19" customFormat="1" ht="13.5" customHeight="1" x14ac:dyDescent="0.25">
      <c r="A203" s="38" t="s">
        <v>33</v>
      </c>
      <c r="B203" s="47">
        <v>103.8</v>
      </c>
      <c r="C203" s="47">
        <v>-176.6</v>
      </c>
      <c r="D203" s="44">
        <v>-1244</v>
      </c>
      <c r="E203" s="44">
        <v>-1316.8</v>
      </c>
      <c r="F203" s="44">
        <v>21598.744999999999</v>
      </c>
      <c r="G203" s="16"/>
      <c r="L203" s="16"/>
    </row>
    <row r="204" spans="1:20" s="19" customFormat="1" ht="13.5" customHeight="1" x14ac:dyDescent="0.25">
      <c r="A204" s="38" t="s">
        <v>21</v>
      </c>
      <c r="B204" s="37">
        <v>126.2</v>
      </c>
      <c r="C204" s="37">
        <v>-233</v>
      </c>
      <c r="D204" s="44">
        <v>1252.8</v>
      </c>
      <c r="E204" s="44">
        <v>1146</v>
      </c>
      <c r="F204" s="44">
        <v>22744.744999999999</v>
      </c>
      <c r="G204" s="16"/>
      <c r="L204" s="16"/>
      <c r="Q204" s="33"/>
      <c r="R204" s="33"/>
      <c r="S204" s="33"/>
      <c r="T204" s="33"/>
    </row>
    <row r="205" spans="1:20" s="19" customFormat="1" ht="13.5" customHeight="1" x14ac:dyDescent="0.25">
      <c r="A205" s="38" t="s">
        <v>22</v>
      </c>
      <c r="B205" s="47">
        <v>83.34</v>
      </c>
      <c r="C205" s="47">
        <v>-53.7</v>
      </c>
      <c r="D205" s="44">
        <v>-462.9</v>
      </c>
      <c r="E205" s="44">
        <v>-433.3</v>
      </c>
      <c r="F205" s="44">
        <v>22311.445</v>
      </c>
      <c r="G205" s="16"/>
      <c r="L205" s="16"/>
      <c r="Q205" s="33"/>
      <c r="R205" s="33"/>
      <c r="S205" s="33"/>
      <c r="T205" s="33"/>
    </row>
    <row r="206" spans="1:20" s="19" customFormat="1" ht="13.5" customHeight="1" x14ac:dyDescent="0.25">
      <c r="A206" s="38" t="s">
        <v>23</v>
      </c>
      <c r="B206" s="47">
        <v>3763</v>
      </c>
      <c r="C206" s="47">
        <v>-393.5</v>
      </c>
      <c r="D206" s="47">
        <v>464.7</v>
      </c>
      <c r="E206" s="44">
        <v>3834.2</v>
      </c>
      <c r="F206" s="44">
        <v>26145.645</v>
      </c>
      <c r="G206" s="16"/>
      <c r="L206" s="16"/>
      <c r="Q206" s="33"/>
      <c r="R206" s="33"/>
      <c r="S206" s="33"/>
      <c r="T206" s="33"/>
    </row>
    <row r="207" spans="1:20" s="19" customFormat="1" ht="13.5" customHeight="1" x14ac:dyDescent="0.25">
      <c r="A207" s="58">
        <v>2023</v>
      </c>
      <c r="B207" s="47"/>
      <c r="C207" s="47"/>
      <c r="D207" s="47"/>
      <c r="E207" s="44"/>
      <c r="F207" s="44"/>
      <c r="G207" s="16"/>
      <c r="L207" s="16"/>
      <c r="Q207" s="33"/>
      <c r="R207" s="33"/>
      <c r="S207" s="33"/>
      <c r="T207" s="33"/>
    </row>
    <row r="208" spans="1:20" s="19" customFormat="1" ht="13.5" customHeight="1" x14ac:dyDescent="0.25">
      <c r="A208" s="38" t="s">
        <v>20</v>
      </c>
      <c r="B208" s="47">
        <v>468.9</v>
      </c>
      <c r="C208" s="44">
        <v>-240.3</v>
      </c>
      <c r="D208" s="39">
        <v>0</v>
      </c>
      <c r="E208" s="44">
        <v>228.6</v>
      </c>
      <c r="F208" s="44">
        <v>26374.244999999999</v>
      </c>
      <c r="G208" s="16"/>
      <c r="L208" s="16"/>
      <c r="Q208" s="33"/>
      <c r="R208" s="33"/>
      <c r="S208" s="33"/>
      <c r="T208" s="33"/>
    </row>
    <row r="209" spans="1:20" s="19" customFormat="1" ht="13.5" customHeight="1" x14ac:dyDescent="0.25">
      <c r="A209" s="38" t="s">
        <v>21</v>
      </c>
      <c r="B209" s="47">
        <v>688.6</v>
      </c>
      <c r="C209" s="44">
        <v>-492.1</v>
      </c>
      <c r="D209" s="44">
        <v>-228.4</v>
      </c>
      <c r="E209" s="44">
        <v>-31.9</v>
      </c>
      <c r="F209" s="44">
        <v>26342.344999999998</v>
      </c>
      <c r="H209" s="16"/>
      <c r="L209" s="16"/>
      <c r="Q209" s="33"/>
      <c r="R209" s="33"/>
      <c r="S209" s="33"/>
      <c r="T209" s="33"/>
    </row>
    <row r="210" spans="1:20" s="19" customFormat="1" ht="13.5" customHeight="1" x14ac:dyDescent="0.25">
      <c r="A210" s="38" t="s">
        <v>22</v>
      </c>
      <c r="B210" s="47">
        <v>829.1</v>
      </c>
      <c r="C210" s="47">
        <v>-239.1</v>
      </c>
      <c r="D210" s="47">
        <v>-688.6</v>
      </c>
      <c r="E210" s="47">
        <v>-98.6</v>
      </c>
      <c r="F210" s="47">
        <v>26243.744999999999</v>
      </c>
      <c r="H210" s="16"/>
      <c r="L210" s="16"/>
      <c r="Q210" s="33"/>
      <c r="R210" s="33"/>
      <c r="S210" s="33"/>
      <c r="T210" s="33"/>
    </row>
    <row r="211" spans="1:20" s="31" customFormat="1" ht="13.95" customHeight="1" x14ac:dyDescent="0.25">
      <c r="A211" s="38" t="s">
        <v>23</v>
      </c>
      <c r="B211" s="47">
        <v>1185.8000000000002</v>
      </c>
      <c r="C211" s="47">
        <v>-113.19999999999999</v>
      </c>
      <c r="D211" s="47">
        <v>917</v>
      </c>
      <c r="E211" s="47">
        <v>1989.6000000000001</v>
      </c>
      <c r="F211" s="47">
        <f>F210+E211</f>
        <v>28233.344999999998</v>
      </c>
      <c r="H211" s="27"/>
      <c r="J211" s="28"/>
      <c r="L211" s="29"/>
      <c r="M211" s="29"/>
      <c r="N211" s="29"/>
      <c r="O211" s="29"/>
      <c r="P211" s="30"/>
      <c r="Q211" s="34"/>
      <c r="R211" s="34"/>
      <c r="S211" s="35"/>
      <c r="T211" s="35"/>
    </row>
    <row r="212" spans="1:20" s="31" customFormat="1" ht="13.95" customHeight="1" x14ac:dyDescent="0.25">
      <c r="A212" s="58">
        <v>2024</v>
      </c>
      <c r="B212" s="47"/>
      <c r="C212" s="47"/>
      <c r="D212" s="47"/>
      <c r="E212" s="47"/>
      <c r="F212" s="47"/>
      <c r="H212" s="27"/>
      <c r="J212" s="28"/>
      <c r="L212" s="29"/>
      <c r="M212" s="29"/>
      <c r="N212" s="29"/>
      <c r="O212" s="29"/>
      <c r="P212" s="30"/>
      <c r="Q212" s="34"/>
      <c r="R212" s="34"/>
      <c r="S212" s="35"/>
      <c r="T212" s="35"/>
    </row>
    <row r="213" spans="1:20" s="31" customFormat="1" ht="13.95" customHeight="1" x14ac:dyDescent="0.25">
      <c r="A213" s="38" t="s">
        <v>20</v>
      </c>
      <c r="B213" s="47">
        <v>97.5</v>
      </c>
      <c r="C213" s="47">
        <v>-481.5</v>
      </c>
      <c r="D213" s="47">
        <v>0.1</v>
      </c>
      <c r="E213" s="47">
        <v>-383.9</v>
      </c>
      <c r="F213" s="47">
        <f>F211+E213</f>
        <v>27849.444999999996</v>
      </c>
      <c r="H213" s="27"/>
      <c r="J213" s="28"/>
      <c r="L213" s="29"/>
      <c r="M213" s="29"/>
      <c r="N213" s="29"/>
      <c r="O213" s="29"/>
      <c r="P213" s="30"/>
      <c r="Q213" s="34"/>
      <c r="R213" s="34"/>
      <c r="S213" s="34"/>
      <c r="T213" s="35"/>
    </row>
    <row r="214" spans="1:20" s="31" customFormat="1" ht="13.95" customHeight="1" x14ac:dyDescent="0.25">
      <c r="A214" s="38" t="s">
        <v>21</v>
      </c>
      <c r="B214" s="47">
        <v>312.60000000000002</v>
      </c>
      <c r="C214" s="47">
        <v>-330.2</v>
      </c>
      <c r="D214" s="47">
        <v>-465.6</v>
      </c>
      <c r="E214" s="47">
        <v>72.900000000000006</v>
      </c>
      <c r="F214" s="47">
        <v>27922.344999999998</v>
      </c>
      <c r="H214" s="27"/>
      <c r="J214" s="28"/>
      <c r="L214" s="29"/>
      <c r="M214" s="29"/>
      <c r="N214" s="29"/>
      <c r="O214" s="29"/>
      <c r="P214" s="30"/>
      <c r="Q214" s="34"/>
      <c r="R214" s="34"/>
      <c r="S214" s="34"/>
      <c r="T214" s="35"/>
    </row>
    <row r="215" spans="1:20" s="31" customFormat="1" ht="13.95" customHeight="1" x14ac:dyDescent="0.25">
      <c r="A215" s="38" t="s">
        <v>22</v>
      </c>
      <c r="B215" s="47">
        <v>699.9</v>
      </c>
      <c r="C215" s="47">
        <v>-440.7</v>
      </c>
      <c r="D215" s="47">
        <v>6.8</v>
      </c>
      <c r="E215" s="47">
        <v>266</v>
      </c>
      <c r="F215" s="47">
        <v>28188.344999999998</v>
      </c>
      <c r="H215" s="27"/>
      <c r="J215" s="28"/>
      <c r="L215" s="29"/>
      <c r="M215" s="29"/>
      <c r="N215" s="29"/>
      <c r="O215" s="29"/>
      <c r="P215" s="30"/>
      <c r="Q215" s="34"/>
      <c r="R215" s="34"/>
      <c r="S215" s="34"/>
      <c r="T215" s="35"/>
    </row>
    <row r="216" spans="1:20" s="31" customFormat="1" ht="13.95" customHeight="1" x14ac:dyDescent="0.25">
      <c r="A216" s="38" t="s">
        <v>23</v>
      </c>
      <c r="B216" s="47">
        <v>1332.3000000000002</v>
      </c>
      <c r="C216" s="47">
        <v>-249.9</v>
      </c>
      <c r="D216" s="47">
        <v>13.9</v>
      </c>
      <c r="E216" s="47">
        <f>B216+C216+D216</f>
        <v>1096.3000000000002</v>
      </c>
      <c r="F216" s="47">
        <f>F215+E216</f>
        <v>29284.644999999997</v>
      </c>
      <c r="H216" s="27"/>
      <c r="J216" s="28"/>
      <c r="L216" s="29"/>
      <c r="M216" s="29"/>
      <c r="N216" s="29"/>
      <c r="O216" s="29"/>
      <c r="P216" s="30"/>
      <c r="Q216" s="34"/>
      <c r="R216" s="34"/>
      <c r="S216" s="34"/>
      <c r="T216" s="35"/>
    </row>
    <row r="217" spans="1:20" s="1" customFormat="1" ht="11.4" x14ac:dyDescent="0.2">
      <c r="A217" s="32" t="s">
        <v>34</v>
      </c>
      <c r="B217" s="61" t="s">
        <v>35</v>
      </c>
      <c r="C217" s="61"/>
      <c r="D217" s="61"/>
      <c r="E217" s="61"/>
      <c r="F217" s="61"/>
      <c r="G217" s="26"/>
      <c r="Q217" s="36"/>
      <c r="R217" s="36"/>
      <c r="S217" s="36"/>
      <c r="T217" s="36"/>
    </row>
    <row r="218" spans="1:20" s="1" customFormat="1" ht="11.4" x14ac:dyDescent="0.2">
      <c r="A218" s="25" t="s">
        <v>36</v>
      </c>
      <c r="B218" s="59" t="s">
        <v>37</v>
      </c>
      <c r="C218" s="59"/>
      <c r="D218" s="59"/>
      <c r="E218" s="59"/>
      <c r="F218" s="59"/>
      <c r="G218" s="26"/>
    </row>
    <row r="219" spans="1:20" s="1" customFormat="1" ht="19.2" customHeight="1" x14ac:dyDescent="0.2">
      <c r="A219" s="25" t="s">
        <v>38</v>
      </c>
      <c r="B219" s="59" t="s">
        <v>46</v>
      </c>
      <c r="C219" s="59"/>
      <c r="D219" s="59"/>
      <c r="E219" s="59"/>
      <c r="F219" s="59"/>
    </row>
    <row r="220" spans="1:20" s="1" customFormat="1" ht="30" customHeight="1" x14ac:dyDescent="0.2">
      <c r="A220" s="25"/>
      <c r="B220" s="59" t="s">
        <v>44</v>
      </c>
      <c r="C220" s="59"/>
      <c r="D220" s="59"/>
      <c r="E220" s="59"/>
      <c r="F220" s="59"/>
    </row>
    <row r="221" spans="1:20" s="1" customFormat="1" ht="11.4" x14ac:dyDescent="0.2">
      <c r="A221" s="25"/>
      <c r="B221" s="59" t="s">
        <v>45</v>
      </c>
      <c r="C221" s="59"/>
      <c r="D221" s="59"/>
      <c r="E221" s="59"/>
      <c r="F221" s="59"/>
    </row>
    <row r="222" spans="1:20" s="1" customFormat="1" ht="11.4" x14ac:dyDescent="0.2">
      <c r="A222" s="25" t="s">
        <v>39</v>
      </c>
      <c r="B222" s="59" t="s">
        <v>40</v>
      </c>
      <c r="C222" s="59"/>
      <c r="D222" s="59"/>
      <c r="E222" s="59"/>
      <c r="F222" s="59"/>
    </row>
    <row r="223" spans="1:20" ht="11.25" customHeight="1" x14ac:dyDescent="0.2">
      <c r="A223" s="25" t="s">
        <v>41</v>
      </c>
      <c r="B223" s="59" t="s">
        <v>43</v>
      </c>
      <c r="C223" s="59"/>
      <c r="D223" s="59"/>
      <c r="E223" s="59"/>
      <c r="F223" s="59"/>
    </row>
    <row r="224" spans="1:20" ht="12.75" customHeight="1" x14ac:dyDescent="0.2">
      <c r="B224" s="59" t="s">
        <v>42</v>
      </c>
      <c r="C224" s="59"/>
      <c r="D224" s="59"/>
      <c r="E224" s="59"/>
      <c r="F224" s="59"/>
    </row>
    <row r="229" spans="4:5" ht="12.75" customHeight="1" x14ac:dyDescent="0.2">
      <c r="D229" s="18"/>
      <c r="E229" s="18"/>
    </row>
    <row r="230" spans="4:5" ht="12.75" customHeight="1" x14ac:dyDescent="0.2">
      <c r="D230" s="18"/>
      <c r="E230" s="18"/>
    </row>
  </sheetData>
  <mergeCells count="9">
    <mergeCell ref="B224:F224"/>
    <mergeCell ref="B222:F222"/>
    <mergeCell ref="B223:F223"/>
    <mergeCell ref="A1:F1"/>
    <mergeCell ref="B217:F217"/>
    <mergeCell ref="B218:F218"/>
    <mergeCell ref="B219:F219"/>
    <mergeCell ref="B220:F220"/>
    <mergeCell ref="B221:F221"/>
  </mergeCells>
  <pageMargins left="0" right="0" top="0" bottom="0" header="0.51181102362204722" footer="0.51181102362204722"/>
  <pageSetup paperSize="9" scale="27" orientation="portrait" horizontalDpi="300" verticalDpi="300"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8.5</vt:lpstr>
      <vt:lpstr>'QEB Table 8.5'!Print_Area</vt:lpstr>
      <vt:lpstr>'QEB Table 8.5'!Print_Titles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2025-06-25T01:38:59Z</dcterms:modified>
</cp:coreProperties>
</file>