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5890"/>
  </bookViews>
  <sheets>
    <sheet name="QEB Table 9.10" sheetId="2" r:id="rId1"/>
    <sheet name="Sheet1" sheetId="1" r:id="rId2"/>
  </sheets>
  <externalReferences>
    <externalReference r:id="rId3"/>
    <externalReference r:id="rId4"/>
    <externalReference r:id="rId5"/>
    <externalReference r:id="rId6"/>
  </externalReferences>
  <definedNames>
    <definedName name="_xlnm.Print_Area" localSheetId="0">'QEB Table 9.10'!$A$1:$N$188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4" i="2" l="1"/>
  <c r="K183" i="2"/>
  <c r="K182" i="2"/>
  <c r="E184" i="2"/>
  <c r="E183" i="2"/>
  <c r="E182" i="2"/>
  <c r="K178" i="2" l="1"/>
  <c r="K179" i="2"/>
  <c r="K180" i="2"/>
  <c r="K181" i="2"/>
  <c r="E179" i="2"/>
  <c r="E180" i="2"/>
  <c r="E181" i="2"/>
  <c r="E178" i="2"/>
  <c r="K177" i="2"/>
  <c r="E177" i="2"/>
  <c r="K176" i="2"/>
  <c r="E176" i="2"/>
  <c r="E173" i="2"/>
  <c r="I173" i="2" s="1"/>
  <c r="K173" i="2" s="1"/>
  <c r="F175" i="2" l="1"/>
  <c r="D175" i="2"/>
  <c r="B175" i="2"/>
  <c r="F174" i="2"/>
  <c r="D174" i="2"/>
  <c r="B174" i="2"/>
  <c r="E175" i="2" l="1"/>
  <c r="I175" i="2" s="1"/>
  <c r="K175" i="2" s="1"/>
  <c r="E174" i="2"/>
  <c r="I174" i="2" s="1"/>
  <c r="K174" i="2" s="1"/>
  <c r="C79" i="2"/>
  <c r="D79" i="2"/>
  <c r="E79" i="2"/>
  <c r="F79" i="2"/>
  <c r="G79" i="2"/>
  <c r="H79" i="2"/>
  <c r="I79" i="2"/>
  <c r="J79" i="2"/>
  <c r="K79" i="2"/>
  <c r="L79" i="2"/>
  <c r="M79" i="2"/>
  <c r="B79" i="2"/>
  <c r="J149" i="2" l="1"/>
  <c r="H149" i="2"/>
  <c r="G149" i="2"/>
  <c r="F149" i="2"/>
  <c r="D149" i="2"/>
  <c r="C149" i="2"/>
  <c r="B149" i="2"/>
  <c r="J148" i="2"/>
  <c r="H148" i="2"/>
  <c r="G148" i="2"/>
  <c r="F148" i="2"/>
  <c r="D148" i="2"/>
  <c r="C148" i="2"/>
  <c r="B148" i="2"/>
  <c r="J147" i="2"/>
  <c r="H147" i="2"/>
  <c r="G147" i="2"/>
  <c r="F147" i="2"/>
  <c r="D147" i="2"/>
  <c r="C147" i="2"/>
  <c r="B147" i="2"/>
  <c r="J145" i="2"/>
  <c r="J77" i="2" s="1"/>
  <c r="H145" i="2"/>
  <c r="H77" i="2" s="1"/>
  <c r="G145" i="2"/>
  <c r="G77" i="2" s="1"/>
  <c r="F145" i="2"/>
  <c r="F77" i="2" s="1"/>
  <c r="D145" i="2"/>
  <c r="D77" i="2" s="1"/>
  <c r="C145" i="2"/>
  <c r="C77" i="2" s="1"/>
  <c r="B145" i="2"/>
  <c r="B77" i="2" s="1"/>
  <c r="J144" i="2"/>
  <c r="H144" i="2"/>
  <c r="G144" i="2"/>
  <c r="F144" i="2"/>
  <c r="D144" i="2"/>
  <c r="C144" i="2"/>
  <c r="B144" i="2"/>
  <c r="J143" i="2"/>
  <c r="H143" i="2"/>
  <c r="G143" i="2"/>
  <c r="F143" i="2"/>
  <c r="D143" i="2"/>
  <c r="C143" i="2"/>
  <c r="B143" i="2"/>
  <c r="J142" i="2"/>
  <c r="H142" i="2"/>
  <c r="G142" i="2"/>
  <c r="F142" i="2"/>
  <c r="D142" i="2"/>
  <c r="C142" i="2"/>
  <c r="B142" i="2"/>
  <c r="J141" i="2"/>
  <c r="H141" i="2"/>
  <c r="G141" i="2"/>
  <c r="F141" i="2"/>
  <c r="D141" i="2"/>
  <c r="C141" i="2"/>
  <c r="B141" i="2"/>
  <c r="J140" i="2"/>
  <c r="H140" i="2"/>
  <c r="G140" i="2"/>
  <c r="F140" i="2"/>
  <c r="D140" i="2"/>
  <c r="C140" i="2"/>
  <c r="B140" i="2"/>
  <c r="J139" i="2"/>
  <c r="H139" i="2"/>
  <c r="G139" i="2"/>
  <c r="F139" i="2"/>
  <c r="D139" i="2"/>
  <c r="C139" i="2"/>
  <c r="B139" i="2"/>
  <c r="J138" i="2"/>
  <c r="H138" i="2"/>
  <c r="G138" i="2"/>
  <c r="F138" i="2"/>
  <c r="D138" i="2"/>
  <c r="C138" i="2"/>
  <c r="B138" i="2"/>
  <c r="J137" i="2"/>
  <c r="H137" i="2"/>
  <c r="G137" i="2"/>
  <c r="F137" i="2"/>
  <c r="D137" i="2"/>
  <c r="C137" i="2"/>
  <c r="B137" i="2"/>
  <c r="J136" i="2"/>
  <c r="H136" i="2"/>
  <c r="G136" i="2"/>
  <c r="F136" i="2"/>
  <c r="D136" i="2"/>
  <c r="C136" i="2"/>
  <c r="B136" i="2"/>
  <c r="J135" i="2"/>
  <c r="H135" i="2"/>
  <c r="G135" i="2"/>
  <c r="F135" i="2"/>
  <c r="D135" i="2"/>
  <c r="C135" i="2"/>
  <c r="B135" i="2"/>
  <c r="J134" i="2"/>
  <c r="H134" i="2"/>
  <c r="G134" i="2"/>
  <c r="F134" i="2"/>
  <c r="D134" i="2"/>
  <c r="C134" i="2"/>
  <c r="B134" i="2"/>
  <c r="J132" i="2"/>
  <c r="J24" i="2" s="1"/>
  <c r="H132" i="2"/>
  <c r="H24" i="2" s="1"/>
  <c r="G132" i="2"/>
  <c r="G24" i="2" s="1"/>
  <c r="F132" i="2"/>
  <c r="F24" i="2" s="1"/>
  <c r="D132" i="2"/>
  <c r="D24" i="2" s="1"/>
  <c r="C132" i="2"/>
  <c r="C24" i="2" s="1"/>
  <c r="B132" i="2"/>
  <c r="J131" i="2"/>
  <c r="H131" i="2"/>
  <c r="G131" i="2"/>
  <c r="F131" i="2"/>
  <c r="D131" i="2"/>
  <c r="C131" i="2"/>
  <c r="B131" i="2"/>
  <c r="J130" i="2"/>
  <c r="H130" i="2"/>
  <c r="G130" i="2"/>
  <c r="F130" i="2"/>
  <c r="D130" i="2"/>
  <c r="C130" i="2"/>
  <c r="B130" i="2"/>
  <c r="J129" i="2"/>
  <c r="H129" i="2"/>
  <c r="G129" i="2"/>
  <c r="F129" i="2"/>
  <c r="D129" i="2"/>
  <c r="C129" i="2"/>
  <c r="B129" i="2"/>
  <c r="J128" i="2"/>
  <c r="H128" i="2"/>
  <c r="G128" i="2"/>
  <c r="F128" i="2"/>
  <c r="D128" i="2"/>
  <c r="C128" i="2"/>
  <c r="B128" i="2"/>
  <c r="J127" i="2"/>
  <c r="H127" i="2"/>
  <c r="G127" i="2"/>
  <c r="F127" i="2"/>
  <c r="D127" i="2"/>
  <c r="C127" i="2"/>
  <c r="B127" i="2"/>
  <c r="J126" i="2"/>
  <c r="H126" i="2"/>
  <c r="G126" i="2"/>
  <c r="F126" i="2"/>
  <c r="D126" i="2"/>
  <c r="C126" i="2"/>
  <c r="B126" i="2"/>
  <c r="J125" i="2"/>
  <c r="H125" i="2"/>
  <c r="G125" i="2"/>
  <c r="F125" i="2"/>
  <c r="D125" i="2"/>
  <c r="C125" i="2"/>
  <c r="B125" i="2"/>
  <c r="J124" i="2"/>
  <c r="H124" i="2"/>
  <c r="G124" i="2"/>
  <c r="F124" i="2"/>
  <c r="D124" i="2"/>
  <c r="C124" i="2"/>
  <c r="B124" i="2"/>
  <c r="J123" i="2"/>
  <c r="H123" i="2"/>
  <c r="G123" i="2"/>
  <c r="F123" i="2"/>
  <c r="D123" i="2"/>
  <c r="C123" i="2"/>
  <c r="B123" i="2"/>
  <c r="J122" i="2"/>
  <c r="H122" i="2"/>
  <c r="G122" i="2"/>
  <c r="F122" i="2"/>
  <c r="D122" i="2"/>
  <c r="C122" i="2"/>
  <c r="B122" i="2"/>
  <c r="J121" i="2"/>
  <c r="H121" i="2"/>
  <c r="G121" i="2"/>
  <c r="F121" i="2"/>
  <c r="D121" i="2"/>
  <c r="C121" i="2"/>
  <c r="B121" i="2"/>
  <c r="J119" i="2"/>
  <c r="J23" i="2" s="1"/>
  <c r="H119" i="2"/>
  <c r="H23" i="2" s="1"/>
  <c r="G119" i="2"/>
  <c r="G23" i="2" s="1"/>
  <c r="F119" i="2"/>
  <c r="F23" i="2" s="1"/>
  <c r="D119" i="2"/>
  <c r="D23" i="2" s="1"/>
  <c r="C119" i="2"/>
  <c r="C23" i="2" s="1"/>
  <c r="B119" i="2"/>
  <c r="J118" i="2"/>
  <c r="H118" i="2"/>
  <c r="G118" i="2"/>
  <c r="F118" i="2"/>
  <c r="D118" i="2"/>
  <c r="C118" i="2"/>
  <c r="B118" i="2"/>
  <c r="J117" i="2"/>
  <c r="H117" i="2"/>
  <c r="G117" i="2"/>
  <c r="F117" i="2"/>
  <c r="D117" i="2"/>
  <c r="C117" i="2"/>
  <c r="B117" i="2"/>
  <c r="J116" i="2"/>
  <c r="H116" i="2"/>
  <c r="G116" i="2"/>
  <c r="F116" i="2"/>
  <c r="D116" i="2"/>
  <c r="C116" i="2"/>
  <c r="B116" i="2"/>
  <c r="J115" i="2"/>
  <c r="H115" i="2"/>
  <c r="G115" i="2"/>
  <c r="F115" i="2"/>
  <c r="D115" i="2"/>
  <c r="C115" i="2"/>
  <c r="B115" i="2"/>
  <c r="J114" i="2"/>
  <c r="H114" i="2"/>
  <c r="G114" i="2"/>
  <c r="F114" i="2"/>
  <c r="D114" i="2"/>
  <c r="C114" i="2"/>
  <c r="B114" i="2"/>
  <c r="J113" i="2"/>
  <c r="H113" i="2"/>
  <c r="G113" i="2"/>
  <c r="F113" i="2"/>
  <c r="D113" i="2"/>
  <c r="C113" i="2"/>
  <c r="B113" i="2"/>
  <c r="J112" i="2"/>
  <c r="H112" i="2"/>
  <c r="G112" i="2"/>
  <c r="F112" i="2"/>
  <c r="D112" i="2"/>
  <c r="C112" i="2"/>
  <c r="B112" i="2"/>
  <c r="J111" i="2"/>
  <c r="H111" i="2"/>
  <c r="G111" i="2"/>
  <c r="F111" i="2"/>
  <c r="D111" i="2"/>
  <c r="C111" i="2"/>
  <c r="B111" i="2"/>
  <c r="J110" i="2"/>
  <c r="H110" i="2"/>
  <c r="G110" i="2"/>
  <c r="F110" i="2"/>
  <c r="D110" i="2"/>
  <c r="C110" i="2"/>
  <c r="B110" i="2"/>
  <c r="J109" i="2"/>
  <c r="H109" i="2"/>
  <c r="G109" i="2"/>
  <c r="F109" i="2"/>
  <c r="D109" i="2"/>
  <c r="C109" i="2"/>
  <c r="B109" i="2"/>
  <c r="J108" i="2"/>
  <c r="H108" i="2"/>
  <c r="G108" i="2"/>
  <c r="F108" i="2"/>
  <c r="D108" i="2"/>
  <c r="C108" i="2"/>
  <c r="B108" i="2"/>
  <c r="J106" i="2"/>
  <c r="J22" i="2" s="1"/>
  <c r="H106" i="2"/>
  <c r="H22" i="2" s="1"/>
  <c r="G106" i="2"/>
  <c r="G22" i="2" s="1"/>
  <c r="F106" i="2"/>
  <c r="F22" i="2" s="1"/>
  <c r="D106" i="2"/>
  <c r="D22" i="2" s="1"/>
  <c r="C106" i="2"/>
  <c r="C22" i="2" s="1"/>
  <c r="B106" i="2"/>
  <c r="B22" i="2" s="1"/>
  <c r="J105" i="2"/>
  <c r="H105" i="2"/>
  <c r="G105" i="2"/>
  <c r="F105" i="2"/>
  <c r="D105" i="2"/>
  <c r="C105" i="2"/>
  <c r="B105" i="2"/>
  <c r="J104" i="2"/>
  <c r="H104" i="2"/>
  <c r="G104" i="2"/>
  <c r="F104" i="2"/>
  <c r="D104" i="2"/>
  <c r="C104" i="2"/>
  <c r="B104" i="2"/>
  <c r="J103" i="2"/>
  <c r="H103" i="2"/>
  <c r="G103" i="2"/>
  <c r="F103" i="2"/>
  <c r="D103" i="2"/>
  <c r="C103" i="2"/>
  <c r="B103" i="2"/>
  <c r="J102" i="2"/>
  <c r="H102" i="2"/>
  <c r="G102" i="2"/>
  <c r="F102" i="2"/>
  <c r="D102" i="2"/>
  <c r="C102" i="2"/>
  <c r="B102" i="2"/>
  <c r="J101" i="2"/>
  <c r="H101" i="2"/>
  <c r="G101" i="2"/>
  <c r="F101" i="2"/>
  <c r="D101" i="2"/>
  <c r="C101" i="2"/>
  <c r="B101" i="2"/>
  <c r="J100" i="2"/>
  <c r="H100" i="2"/>
  <c r="G100" i="2"/>
  <c r="F100" i="2"/>
  <c r="D100" i="2"/>
  <c r="C100" i="2"/>
  <c r="B100" i="2"/>
  <c r="J99" i="2"/>
  <c r="H99" i="2"/>
  <c r="G99" i="2"/>
  <c r="F99" i="2"/>
  <c r="D99" i="2"/>
  <c r="C99" i="2"/>
  <c r="B99" i="2"/>
  <c r="J98" i="2"/>
  <c r="H98" i="2"/>
  <c r="G98" i="2"/>
  <c r="F98" i="2"/>
  <c r="D98" i="2"/>
  <c r="C98" i="2"/>
  <c r="B98" i="2"/>
  <c r="J97" i="2"/>
  <c r="H97" i="2"/>
  <c r="G97" i="2"/>
  <c r="F97" i="2"/>
  <c r="D97" i="2"/>
  <c r="C97" i="2"/>
  <c r="B97" i="2"/>
  <c r="J96" i="2"/>
  <c r="H96" i="2"/>
  <c r="G96" i="2"/>
  <c r="F96" i="2"/>
  <c r="D96" i="2"/>
  <c r="C96" i="2"/>
  <c r="B96" i="2"/>
  <c r="J95" i="2"/>
  <c r="H95" i="2"/>
  <c r="G95" i="2"/>
  <c r="F95" i="2"/>
  <c r="D95" i="2"/>
  <c r="C95" i="2"/>
  <c r="B95" i="2"/>
  <c r="J93" i="2"/>
  <c r="J21" i="2" s="1"/>
  <c r="H93" i="2"/>
  <c r="H21" i="2" s="1"/>
  <c r="G93" i="2"/>
  <c r="G21" i="2" s="1"/>
  <c r="F93" i="2"/>
  <c r="F21" i="2" s="1"/>
  <c r="D93" i="2"/>
  <c r="D21" i="2" s="1"/>
  <c r="C93" i="2"/>
  <c r="C21" i="2" s="1"/>
  <c r="B93" i="2"/>
  <c r="B21" i="2" s="1"/>
  <c r="J92" i="2"/>
  <c r="H92" i="2"/>
  <c r="G92" i="2"/>
  <c r="F92" i="2"/>
  <c r="D92" i="2"/>
  <c r="C92" i="2"/>
  <c r="B92" i="2"/>
  <c r="J91" i="2"/>
  <c r="H91" i="2"/>
  <c r="G91" i="2"/>
  <c r="F91" i="2"/>
  <c r="D91" i="2"/>
  <c r="C91" i="2"/>
  <c r="B91" i="2"/>
  <c r="J90" i="2"/>
  <c r="H90" i="2"/>
  <c r="G90" i="2"/>
  <c r="F90" i="2"/>
  <c r="D90" i="2"/>
  <c r="C90" i="2"/>
  <c r="B90" i="2"/>
  <c r="J89" i="2"/>
  <c r="H89" i="2"/>
  <c r="G89" i="2"/>
  <c r="F89" i="2"/>
  <c r="D89" i="2"/>
  <c r="C89" i="2"/>
  <c r="B89" i="2"/>
  <c r="J88" i="2"/>
  <c r="H88" i="2"/>
  <c r="G88" i="2"/>
  <c r="F88" i="2"/>
  <c r="D88" i="2"/>
  <c r="C88" i="2"/>
  <c r="B88" i="2"/>
  <c r="J87" i="2"/>
  <c r="H87" i="2"/>
  <c r="G87" i="2"/>
  <c r="F87" i="2"/>
  <c r="D87" i="2"/>
  <c r="C87" i="2"/>
  <c r="B87" i="2"/>
  <c r="J86" i="2"/>
  <c r="H86" i="2"/>
  <c r="G86" i="2"/>
  <c r="F86" i="2"/>
  <c r="D86" i="2"/>
  <c r="C86" i="2"/>
  <c r="B86" i="2"/>
  <c r="J85" i="2"/>
  <c r="H85" i="2"/>
  <c r="G85" i="2"/>
  <c r="F85" i="2"/>
  <c r="D85" i="2"/>
  <c r="C85" i="2"/>
  <c r="B85" i="2"/>
  <c r="J84" i="2"/>
  <c r="H84" i="2"/>
  <c r="G84" i="2"/>
  <c r="F84" i="2"/>
  <c r="D84" i="2"/>
  <c r="C84" i="2"/>
  <c r="B84" i="2"/>
  <c r="J83" i="2"/>
  <c r="H83" i="2"/>
  <c r="G83" i="2"/>
  <c r="F83" i="2"/>
  <c r="D83" i="2"/>
  <c r="C83" i="2"/>
  <c r="B83" i="2"/>
  <c r="J82" i="2"/>
  <c r="H82" i="2"/>
  <c r="G82" i="2"/>
  <c r="F82" i="2"/>
  <c r="D82" i="2"/>
  <c r="C82" i="2"/>
  <c r="B82" i="2"/>
  <c r="M77" i="2"/>
  <c r="L77" i="2"/>
  <c r="J76" i="2"/>
  <c r="J20" i="2" s="1"/>
  <c r="H76" i="2"/>
  <c r="H20" i="2" s="1"/>
  <c r="G76" i="2"/>
  <c r="G20" i="2" s="1"/>
  <c r="F76" i="2"/>
  <c r="F20" i="2" s="1"/>
  <c r="D76" i="2"/>
  <c r="D20" i="2" s="1"/>
  <c r="C76" i="2"/>
  <c r="B76" i="2"/>
  <c r="B20" i="2" s="1"/>
  <c r="J75" i="2"/>
  <c r="H75" i="2"/>
  <c r="G75" i="2"/>
  <c r="F75" i="2"/>
  <c r="D75" i="2"/>
  <c r="C75" i="2"/>
  <c r="B75" i="2"/>
  <c r="J74" i="2"/>
  <c r="H74" i="2"/>
  <c r="G74" i="2"/>
  <c r="F74" i="2"/>
  <c r="D74" i="2"/>
  <c r="C74" i="2"/>
  <c r="B74" i="2"/>
  <c r="J73" i="2"/>
  <c r="H73" i="2"/>
  <c r="G73" i="2"/>
  <c r="F73" i="2"/>
  <c r="D73" i="2"/>
  <c r="C73" i="2"/>
  <c r="B73" i="2"/>
  <c r="J72" i="2"/>
  <c r="H72" i="2"/>
  <c r="G72" i="2"/>
  <c r="F72" i="2"/>
  <c r="D72" i="2"/>
  <c r="C72" i="2"/>
  <c r="B72" i="2"/>
  <c r="J71" i="2"/>
  <c r="H71" i="2"/>
  <c r="G71" i="2"/>
  <c r="F71" i="2"/>
  <c r="D71" i="2"/>
  <c r="C71" i="2"/>
  <c r="B71" i="2"/>
  <c r="J70" i="2"/>
  <c r="H70" i="2"/>
  <c r="G70" i="2"/>
  <c r="F70" i="2"/>
  <c r="D70" i="2"/>
  <c r="C70" i="2"/>
  <c r="B70" i="2"/>
  <c r="J69" i="2"/>
  <c r="H69" i="2"/>
  <c r="G69" i="2"/>
  <c r="F69" i="2"/>
  <c r="D69" i="2"/>
  <c r="C69" i="2"/>
  <c r="B69" i="2"/>
  <c r="J68" i="2"/>
  <c r="H68" i="2"/>
  <c r="G68" i="2"/>
  <c r="F68" i="2"/>
  <c r="D68" i="2"/>
  <c r="C68" i="2"/>
  <c r="B68" i="2"/>
  <c r="J67" i="2"/>
  <c r="H67" i="2"/>
  <c r="G67" i="2"/>
  <c r="F67" i="2"/>
  <c r="D67" i="2"/>
  <c r="C67" i="2"/>
  <c r="B67" i="2"/>
  <c r="J66" i="2"/>
  <c r="H66" i="2"/>
  <c r="G66" i="2"/>
  <c r="F66" i="2"/>
  <c r="D66" i="2"/>
  <c r="C66" i="2"/>
  <c r="B66" i="2"/>
  <c r="J65" i="2"/>
  <c r="H65" i="2"/>
  <c r="G65" i="2"/>
  <c r="F65" i="2"/>
  <c r="D65" i="2"/>
  <c r="C65" i="2"/>
  <c r="B65" i="2"/>
  <c r="J63" i="2"/>
  <c r="H63" i="2"/>
  <c r="G63" i="2"/>
  <c r="F63" i="2"/>
  <c r="D63" i="2"/>
  <c r="C63" i="2"/>
  <c r="B63" i="2"/>
  <c r="J62" i="2"/>
  <c r="H62" i="2"/>
  <c r="G62" i="2"/>
  <c r="F62" i="2"/>
  <c r="D62" i="2"/>
  <c r="C62" i="2"/>
  <c r="B62" i="2"/>
  <c r="J61" i="2"/>
  <c r="H61" i="2"/>
  <c r="G61" i="2"/>
  <c r="F61" i="2"/>
  <c r="D61" i="2"/>
  <c r="C61" i="2"/>
  <c r="B61" i="2"/>
  <c r="J60" i="2"/>
  <c r="H60" i="2"/>
  <c r="G60" i="2"/>
  <c r="F60" i="2"/>
  <c r="D60" i="2"/>
  <c r="C60" i="2"/>
  <c r="B60" i="2"/>
  <c r="J59" i="2"/>
  <c r="H59" i="2"/>
  <c r="G59" i="2"/>
  <c r="F59" i="2"/>
  <c r="D59" i="2"/>
  <c r="C59" i="2"/>
  <c r="B59" i="2"/>
  <c r="J58" i="2"/>
  <c r="H58" i="2"/>
  <c r="G58" i="2"/>
  <c r="F58" i="2"/>
  <c r="D58" i="2"/>
  <c r="C58" i="2"/>
  <c r="B58" i="2"/>
  <c r="J57" i="2"/>
  <c r="H57" i="2"/>
  <c r="G57" i="2"/>
  <c r="F57" i="2"/>
  <c r="D57" i="2"/>
  <c r="C57" i="2"/>
  <c r="B57" i="2"/>
  <c r="J56" i="2"/>
  <c r="H56" i="2"/>
  <c r="G56" i="2"/>
  <c r="F56" i="2"/>
  <c r="D56" i="2"/>
  <c r="C56" i="2"/>
  <c r="B56" i="2"/>
  <c r="J55" i="2"/>
  <c r="H55" i="2"/>
  <c r="G55" i="2"/>
  <c r="F55" i="2"/>
  <c r="D55" i="2"/>
  <c r="C55" i="2"/>
  <c r="B55" i="2"/>
  <c r="J54" i="2"/>
  <c r="H54" i="2"/>
  <c r="G54" i="2"/>
  <c r="F54" i="2"/>
  <c r="D54" i="2"/>
  <c r="C54" i="2"/>
  <c r="B54" i="2"/>
  <c r="J53" i="2"/>
  <c r="H53" i="2"/>
  <c r="G53" i="2"/>
  <c r="F53" i="2"/>
  <c r="D53" i="2"/>
  <c r="C53" i="2"/>
  <c r="B53" i="2"/>
  <c r="J51" i="2"/>
  <c r="J18" i="2" s="1"/>
  <c r="H51" i="2"/>
  <c r="H18" i="2" s="1"/>
  <c r="G51" i="2"/>
  <c r="G18" i="2" s="1"/>
  <c r="F51" i="2"/>
  <c r="F18" i="2" s="1"/>
  <c r="D51" i="2"/>
  <c r="D18" i="2" s="1"/>
  <c r="C51" i="2"/>
  <c r="C18" i="2" s="1"/>
  <c r="B51" i="2"/>
  <c r="B18" i="2" s="1"/>
  <c r="J50" i="2"/>
  <c r="H50" i="2"/>
  <c r="G50" i="2"/>
  <c r="F50" i="2"/>
  <c r="D50" i="2"/>
  <c r="C50" i="2"/>
  <c r="B50" i="2"/>
  <c r="J49" i="2"/>
  <c r="H49" i="2"/>
  <c r="G49" i="2"/>
  <c r="F49" i="2"/>
  <c r="D49" i="2"/>
  <c r="C49" i="2"/>
  <c r="B49" i="2"/>
  <c r="H48" i="2"/>
  <c r="G48" i="2"/>
  <c r="F48" i="2"/>
  <c r="D48" i="2"/>
  <c r="C48" i="2"/>
  <c r="B48" i="2"/>
  <c r="J47" i="2"/>
  <c r="H47" i="2"/>
  <c r="G47" i="2"/>
  <c r="F47" i="2"/>
  <c r="D47" i="2"/>
  <c r="C47" i="2"/>
  <c r="B47" i="2"/>
  <c r="J46" i="2"/>
  <c r="H46" i="2"/>
  <c r="G46" i="2"/>
  <c r="F46" i="2"/>
  <c r="D46" i="2"/>
  <c r="C46" i="2"/>
  <c r="B46" i="2"/>
  <c r="J45" i="2"/>
  <c r="H45" i="2"/>
  <c r="G45" i="2"/>
  <c r="F45" i="2"/>
  <c r="D45" i="2"/>
  <c r="C45" i="2"/>
  <c r="B45" i="2"/>
  <c r="J44" i="2"/>
  <c r="H44" i="2"/>
  <c r="G44" i="2"/>
  <c r="F44" i="2"/>
  <c r="D44" i="2"/>
  <c r="C44" i="2"/>
  <c r="B44" i="2"/>
  <c r="J43" i="2"/>
  <c r="H43" i="2"/>
  <c r="G43" i="2"/>
  <c r="F43" i="2"/>
  <c r="D43" i="2"/>
  <c r="C43" i="2"/>
  <c r="B43" i="2"/>
  <c r="J42" i="2"/>
  <c r="H42" i="2"/>
  <c r="G42" i="2"/>
  <c r="F42" i="2"/>
  <c r="D42" i="2"/>
  <c r="C42" i="2"/>
  <c r="B42" i="2"/>
  <c r="J41" i="2"/>
  <c r="H41" i="2"/>
  <c r="G41" i="2"/>
  <c r="F41" i="2"/>
  <c r="D41" i="2"/>
  <c r="C41" i="2"/>
  <c r="B41" i="2"/>
  <c r="J40" i="2"/>
  <c r="H40" i="2"/>
  <c r="G40" i="2"/>
  <c r="F40" i="2"/>
  <c r="D40" i="2"/>
  <c r="C40" i="2"/>
  <c r="B40" i="2"/>
  <c r="J38" i="2"/>
  <c r="J17" i="2" s="1"/>
  <c r="H38" i="2"/>
  <c r="H17" i="2" s="1"/>
  <c r="G38" i="2"/>
  <c r="G17" i="2" s="1"/>
  <c r="F38" i="2"/>
  <c r="F17" i="2" s="1"/>
  <c r="D38" i="2"/>
  <c r="D17" i="2" s="1"/>
  <c r="C38" i="2"/>
  <c r="C17" i="2" s="1"/>
  <c r="B38" i="2"/>
  <c r="B17" i="2" s="1"/>
  <c r="J37" i="2"/>
  <c r="H37" i="2"/>
  <c r="G37" i="2"/>
  <c r="F37" i="2"/>
  <c r="D37" i="2"/>
  <c r="C37" i="2"/>
  <c r="B37" i="2"/>
  <c r="J36" i="2"/>
  <c r="H36" i="2"/>
  <c r="G36" i="2"/>
  <c r="F36" i="2"/>
  <c r="D36" i="2"/>
  <c r="C36" i="2"/>
  <c r="B36" i="2"/>
  <c r="J35" i="2"/>
  <c r="H35" i="2"/>
  <c r="G35" i="2"/>
  <c r="F35" i="2"/>
  <c r="D35" i="2"/>
  <c r="C35" i="2"/>
  <c r="B35" i="2"/>
  <c r="J34" i="2"/>
  <c r="H34" i="2"/>
  <c r="G34" i="2"/>
  <c r="F34" i="2"/>
  <c r="D34" i="2"/>
  <c r="C34" i="2"/>
  <c r="B34" i="2"/>
  <c r="J33" i="2"/>
  <c r="H33" i="2"/>
  <c r="G33" i="2"/>
  <c r="F33" i="2"/>
  <c r="D33" i="2"/>
  <c r="C33" i="2"/>
  <c r="B33" i="2"/>
  <c r="J32" i="2"/>
  <c r="H32" i="2"/>
  <c r="G32" i="2"/>
  <c r="F32" i="2"/>
  <c r="D32" i="2"/>
  <c r="C32" i="2"/>
  <c r="B32" i="2"/>
  <c r="J31" i="2"/>
  <c r="H31" i="2"/>
  <c r="G31" i="2"/>
  <c r="F31" i="2"/>
  <c r="D31" i="2"/>
  <c r="C31" i="2"/>
  <c r="B31" i="2"/>
  <c r="J30" i="2"/>
  <c r="H30" i="2"/>
  <c r="G30" i="2"/>
  <c r="F30" i="2"/>
  <c r="D30" i="2"/>
  <c r="C30" i="2"/>
  <c r="B30" i="2"/>
  <c r="J29" i="2"/>
  <c r="H29" i="2"/>
  <c r="G29" i="2"/>
  <c r="F29" i="2"/>
  <c r="D29" i="2"/>
  <c r="C29" i="2"/>
  <c r="B29" i="2"/>
  <c r="J28" i="2"/>
  <c r="H28" i="2"/>
  <c r="G28" i="2"/>
  <c r="F28" i="2"/>
  <c r="D28" i="2"/>
  <c r="C28" i="2"/>
  <c r="B28" i="2"/>
  <c r="J27" i="2"/>
  <c r="H27" i="2"/>
  <c r="G27" i="2"/>
  <c r="F27" i="2"/>
  <c r="D27" i="2"/>
  <c r="C27" i="2"/>
  <c r="B27" i="2"/>
  <c r="M24" i="2"/>
  <c r="L24" i="2"/>
  <c r="M23" i="2"/>
  <c r="L23" i="2"/>
  <c r="M22" i="2"/>
  <c r="L22" i="2"/>
  <c r="M21" i="2"/>
  <c r="L21" i="2"/>
  <c r="M20" i="2"/>
  <c r="L20" i="2"/>
  <c r="M18" i="2"/>
  <c r="L18" i="2"/>
  <c r="M17" i="2"/>
  <c r="L17" i="2"/>
  <c r="E109" i="2" l="1"/>
  <c r="I109" i="2" s="1"/>
  <c r="K109" i="2" s="1"/>
  <c r="E135" i="2"/>
  <c r="I135" i="2" s="1"/>
  <c r="K135" i="2" s="1"/>
  <c r="E119" i="2"/>
  <c r="E23" i="2" s="1"/>
  <c r="E61" i="2"/>
  <c r="I61" i="2" s="1"/>
  <c r="K61" i="2" s="1"/>
  <c r="E84" i="2"/>
  <c r="I84" i="2" s="1"/>
  <c r="K84" i="2" s="1"/>
  <c r="E49" i="2"/>
  <c r="I49" i="2" s="1"/>
  <c r="K49" i="2" s="1"/>
  <c r="E59" i="2"/>
  <c r="I59" i="2" s="1"/>
  <c r="K59" i="2" s="1"/>
  <c r="E128" i="2"/>
  <c r="I128" i="2" s="1"/>
  <c r="K128" i="2" s="1"/>
  <c r="E44" i="2"/>
  <c r="I44" i="2" s="1"/>
  <c r="K44" i="2" s="1"/>
  <c r="E126" i="2"/>
  <c r="I126" i="2" s="1"/>
  <c r="K126" i="2" s="1"/>
  <c r="E134" i="2"/>
  <c r="I134" i="2" s="1"/>
  <c r="K134" i="2" s="1"/>
  <c r="E53" i="2"/>
  <c r="I53" i="2" s="1"/>
  <c r="K53" i="2" s="1"/>
  <c r="E125" i="2"/>
  <c r="I125" i="2" s="1"/>
  <c r="K125" i="2" s="1"/>
  <c r="E132" i="2"/>
  <c r="I132" i="2" s="1"/>
  <c r="E114" i="2"/>
  <c r="I114" i="2" s="1"/>
  <c r="K114" i="2" s="1"/>
  <c r="E51" i="2"/>
  <c r="E18" i="2" s="1"/>
  <c r="E90" i="2"/>
  <c r="E142" i="2"/>
  <c r="I142" i="2" s="1"/>
  <c r="K142" i="2" s="1"/>
  <c r="E33" i="2"/>
  <c r="I33" i="2" s="1"/>
  <c r="K33" i="2" s="1"/>
  <c r="E46" i="2"/>
  <c r="I46" i="2" s="1"/>
  <c r="K46" i="2" s="1"/>
  <c r="E65" i="2"/>
  <c r="I65" i="2" s="1"/>
  <c r="K65" i="2" s="1"/>
  <c r="E67" i="2"/>
  <c r="I67" i="2" s="1"/>
  <c r="K67" i="2" s="1"/>
  <c r="E36" i="2"/>
  <c r="I36" i="2" s="1"/>
  <c r="K36" i="2" s="1"/>
  <c r="E54" i="2"/>
  <c r="I54" i="2" s="1"/>
  <c r="K54" i="2" s="1"/>
  <c r="E28" i="2"/>
  <c r="I28" i="2" s="1"/>
  <c r="K28" i="2" s="1"/>
  <c r="E35" i="2"/>
  <c r="I35" i="2" s="1"/>
  <c r="K35" i="2" s="1"/>
  <c r="E100" i="2"/>
  <c r="I100" i="2" s="1"/>
  <c r="K100" i="2" s="1"/>
  <c r="E56" i="2"/>
  <c r="I56" i="2" s="1"/>
  <c r="K56" i="2" s="1"/>
  <c r="E82" i="2"/>
  <c r="I82" i="2" s="1"/>
  <c r="K82" i="2" s="1"/>
  <c r="E50" i="2"/>
  <c r="I50" i="2" s="1"/>
  <c r="K50" i="2" s="1"/>
  <c r="E45" i="2"/>
  <c r="I45" i="2" s="1"/>
  <c r="K45" i="2" s="1"/>
  <c r="E58" i="2"/>
  <c r="I58" i="2" s="1"/>
  <c r="K58" i="2" s="1"/>
  <c r="E70" i="2"/>
  <c r="I70" i="2" s="1"/>
  <c r="K70" i="2" s="1"/>
  <c r="E140" i="2"/>
  <c r="I140" i="2" s="1"/>
  <c r="K140" i="2" s="1"/>
  <c r="E124" i="2"/>
  <c r="I124" i="2" s="1"/>
  <c r="K124" i="2" s="1"/>
  <c r="E144" i="2"/>
  <c r="I144" i="2" s="1"/>
  <c r="K144" i="2" s="1"/>
  <c r="E75" i="2"/>
  <c r="I75" i="2" s="1"/>
  <c r="K75" i="2" s="1"/>
  <c r="E43" i="2"/>
  <c r="I43" i="2" s="1"/>
  <c r="K43" i="2" s="1"/>
  <c r="E69" i="2"/>
  <c r="I69" i="2" s="1"/>
  <c r="K69" i="2" s="1"/>
  <c r="E108" i="2"/>
  <c r="I108" i="2" s="1"/>
  <c r="K108" i="2" s="1"/>
  <c r="E137" i="2"/>
  <c r="I137" i="2" s="1"/>
  <c r="K137" i="2" s="1"/>
  <c r="E60" i="2"/>
  <c r="I60" i="2" s="1"/>
  <c r="K60" i="2" s="1"/>
  <c r="E76" i="2"/>
  <c r="I76" i="2" s="1"/>
  <c r="E97" i="2"/>
  <c r="I97" i="2" s="1"/>
  <c r="K97" i="2" s="1"/>
  <c r="E113" i="2"/>
  <c r="I113" i="2" s="1"/>
  <c r="K113" i="2" s="1"/>
  <c r="E115" i="2"/>
  <c r="I115" i="2" s="1"/>
  <c r="K115" i="2" s="1"/>
  <c r="E29" i="2"/>
  <c r="I29" i="2" s="1"/>
  <c r="K29" i="2" s="1"/>
  <c r="E91" i="2"/>
  <c r="I91" i="2" s="1"/>
  <c r="K91" i="2" s="1"/>
  <c r="E62" i="2"/>
  <c r="I62" i="2" s="1"/>
  <c r="K62" i="2" s="1"/>
  <c r="E73" i="2"/>
  <c r="I73" i="2" s="1"/>
  <c r="K73" i="2" s="1"/>
  <c r="E86" i="2"/>
  <c r="I86" i="2" s="1"/>
  <c r="K86" i="2" s="1"/>
  <c r="E99" i="2"/>
  <c r="I99" i="2" s="1"/>
  <c r="K99" i="2" s="1"/>
  <c r="E117" i="2"/>
  <c r="I117" i="2" s="1"/>
  <c r="K117" i="2" s="1"/>
  <c r="E143" i="2"/>
  <c r="I143" i="2" s="1"/>
  <c r="K143" i="2" s="1"/>
  <c r="B23" i="2"/>
  <c r="E32" i="2"/>
  <c r="I32" i="2" s="1"/>
  <c r="K32" i="2" s="1"/>
  <c r="E87" i="2"/>
  <c r="I87" i="2" s="1"/>
  <c r="K87" i="2" s="1"/>
  <c r="E102" i="2"/>
  <c r="I102" i="2" s="1"/>
  <c r="K102" i="2" s="1"/>
  <c r="E122" i="2"/>
  <c r="I122" i="2" s="1"/>
  <c r="K122" i="2" s="1"/>
  <c r="E139" i="2"/>
  <c r="I139" i="2" s="1"/>
  <c r="K139" i="2" s="1"/>
  <c r="E147" i="2"/>
  <c r="I147" i="2" s="1"/>
  <c r="K147" i="2" s="1"/>
  <c r="E41" i="2"/>
  <c r="I41" i="2" s="1"/>
  <c r="K41" i="2" s="1"/>
  <c r="E47" i="2"/>
  <c r="I47" i="2" s="1"/>
  <c r="K47" i="2" s="1"/>
  <c r="E68" i="2"/>
  <c r="I68" i="2" s="1"/>
  <c r="K68" i="2" s="1"/>
  <c r="E71" i="2"/>
  <c r="I71" i="2" s="1"/>
  <c r="K71" i="2" s="1"/>
  <c r="E89" i="2"/>
  <c r="I89" i="2" s="1"/>
  <c r="K89" i="2" s="1"/>
  <c r="E111" i="2"/>
  <c r="I111" i="2" s="1"/>
  <c r="K111" i="2" s="1"/>
  <c r="E130" i="2"/>
  <c r="I130" i="2" s="1"/>
  <c r="K130" i="2" s="1"/>
  <c r="E27" i="2"/>
  <c r="I27" i="2" s="1"/>
  <c r="K27" i="2" s="1"/>
  <c r="E30" i="2"/>
  <c r="I30" i="2" s="1"/>
  <c r="K30" i="2" s="1"/>
  <c r="E34" i="2"/>
  <c r="I34" i="2" s="1"/>
  <c r="K34" i="2" s="1"/>
  <c r="E37" i="2"/>
  <c r="I37" i="2" s="1"/>
  <c r="K37" i="2" s="1"/>
  <c r="E42" i="2"/>
  <c r="I42" i="2" s="1"/>
  <c r="K42" i="2" s="1"/>
  <c r="E85" i="2"/>
  <c r="I85" i="2" s="1"/>
  <c r="K85" i="2" s="1"/>
  <c r="E96" i="2"/>
  <c r="I96" i="2" s="1"/>
  <c r="K96" i="2" s="1"/>
  <c r="E98" i="2"/>
  <c r="I98" i="2" s="1"/>
  <c r="K98" i="2" s="1"/>
  <c r="E104" i="2"/>
  <c r="I104" i="2" s="1"/>
  <c r="K104" i="2" s="1"/>
  <c r="E106" i="2"/>
  <c r="I106" i="2" s="1"/>
  <c r="E116" i="2"/>
  <c r="I116" i="2" s="1"/>
  <c r="K116" i="2" s="1"/>
  <c r="E131" i="2"/>
  <c r="I131" i="2" s="1"/>
  <c r="K131" i="2" s="1"/>
  <c r="E141" i="2"/>
  <c r="I141" i="2" s="1"/>
  <c r="K141" i="2" s="1"/>
  <c r="E149" i="2"/>
  <c r="I149" i="2" s="1"/>
  <c r="K149" i="2" s="1"/>
  <c r="E38" i="2"/>
  <c r="E93" i="2"/>
  <c r="C20" i="2"/>
  <c r="E55" i="2"/>
  <c r="I55" i="2" s="1"/>
  <c r="K55" i="2" s="1"/>
  <c r="E63" i="2"/>
  <c r="I63" i="2" s="1"/>
  <c r="K63" i="2" s="1"/>
  <c r="E72" i="2"/>
  <c r="I72" i="2" s="1"/>
  <c r="K72" i="2" s="1"/>
  <c r="I90" i="2"/>
  <c r="K90" i="2" s="1"/>
  <c r="B24" i="2"/>
  <c r="E31" i="2"/>
  <c r="I31" i="2" s="1"/>
  <c r="K31" i="2" s="1"/>
  <c r="E40" i="2"/>
  <c r="I40" i="2" s="1"/>
  <c r="K40" i="2" s="1"/>
  <c r="E48" i="2"/>
  <c r="I48" i="2" s="1"/>
  <c r="K48" i="2" s="1"/>
  <c r="E57" i="2"/>
  <c r="I57" i="2" s="1"/>
  <c r="K57" i="2" s="1"/>
  <c r="E66" i="2"/>
  <c r="I66" i="2" s="1"/>
  <c r="K66" i="2" s="1"/>
  <c r="E74" i="2"/>
  <c r="I74" i="2" s="1"/>
  <c r="K74" i="2" s="1"/>
  <c r="E83" i="2"/>
  <c r="I83" i="2" s="1"/>
  <c r="K83" i="2" s="1"/>
  <c r="E88" i="2"/>
  <c r="I88" i="2" s="1"/>
  <c r="K88" i="2" s="1"/>
  <c r="E105" i="2"/>
  <c r="I105" i="2" s="1"/>
  <c r="K105" i="2" s="1"/>
  <c r="E123" i="2"/>
  <c r="I123" i="2" s="1"/>
  <c r="K123" i="2" s="1"/>
  <c r="E92" i="2"/>
  <c r="I92" i="2" s="1"/>
  <c r="K92" i="2" s="1"/>
  <c r="E101" i="2"/>
  <c r="I101" i="2" s="1"/>
  <c r="K101" i="2" s="1"/>
  <c r="E110" i="2"/>
  <c r="I110" i="2" s="1"/>
  <c r="K110" i="2" s="1"/>
  <c r="E118" i="2"/>
  <c r="I118" i="2" s="1"/>
  <c r="K118" i="2" s="1"/>
  <c r="E127" i="2"/>
  <c r="I127" i="2" s="1"/>
  <c r="K127" i="2" s="1"/>
  <c r="E136" i="2"/>
  <c r="I136" i="2" s="1"/>
  <c r="K136" i="2" s="1"/>
  <c r="E145" i="2"/>
  <c r="E95" i="2"/>
  <c r="I95" i="2" s="1"/>
  <c r="K95" i="2" s="1"/>
  <c r="E103" i="2"/>
  <c r="I103" i="2" s="1"/>
  <c r="K103" i="2" s="1"/>
  <c r="E112" i="2"/>
  <c r="I112" i="2" s="1"/>
  <c r="K112" i="2" s="1"/>
  <c r="E121" i="2"/>
  <c r="I121" i="2" s="1"/>
  <c r="K121" i="2" s="1"/>
  <c r="E129" i="2"/>
  <c r="I129" i="2" s="1"/>
  <c r="K129" i="2" s="1"/>
  <c r="E138" i="2"/>
  <c r="I138" i="2" s="1"/>
  <c r="K138" i="2" s="1"/>
  <c r="E148" i="2"/>
  <c r="I148" i="2" s="1"/>
  <c r="K148" i="2" s="1"/>
  <c r="I51" i="2" l="1"/>
  <c r="I18" i="2" s="1"/>
  <c r="I119" i="2"/>
  <c r="K119" i="2" s="1"/>
  <c r="K23" i="2" s="1"/>
  <c r="E24" i="2"/>
  <c r="E20" i="2"/>
  <c r="E22" i="2"/>
  <c r="K132" i="2"/>
  <c r="K24" i="2" s="1"/>
  <c r="I24" i="2"/>
  <c r="E21" i="2"/>
  <c r="I93" i="2"/>
  <c r="E17" i="2"/>
  <c r="I38" i="2"/>
  <c r="K106" i="2"/>
  <c r="K22" i="2" s="1"/>
  <c r="I22" i="2"/>
  <c r="I145" i="2"/>
  <c r="E77" i="2"/>
  <c r="I20" i="2"/>
  <c r="K76" i="2"/>
  <c r="K20" i="2" s="1"/>
  <c r="K51" i="2" l="1"/>
  <c r="K18" i="2" s="1"/>
  <c r="I23" i="2"/>
  <c r="K38" i="2"/>
  <c r="K17" i="2" s="1"/>
  <c r="I17" i="2"/>
  <c r="K93" i="2"/>
  <c r="K21" i="2" s="1"/>
  <c r="I21" i="2"/>
  <c r="K145" i="2"/>
  <c r="K77" i="2" s="1"/>
  <c r="I77" i="2"/>
</calcChain>
</file>

<file path=xl/sharedStrings.xml><?xml version="1.0" encoding="utf-8"?>
<sst xmlns="http://schemas.openxmlformats.org/spreadsheetml/2006/main" count="176" uniqueCount="49">
  <si>
    <t xml:space="preserve"> TABLE 9.10:  NET FOREIGN ASSETS OF DEPOSITORY CORPORATIONS</t>
  </si>
  <si>
    <t>(K Million)</t>
  </si>
  <si>
    <t>End of Period (a)</t>
  </si>
  <si>
    <t>BPNG Holdings of Gold &amp; Foreign Exchange
(r)</t>
  </si>
  <si>
    <t xml:space="preserve">Holdings of Special
Drawing
Rights 
</t>
  </si>
  <si>
    <t>Reserve Position
in IMF
(b)</t>
  </si>
  <si>
    <t>Total International Reserves (c)</t>
  </si>
  <si>
    <t>BPNG Other Foreign Assets</t>
  </si>
  <si>
    <t>BPNG Liabilities to Non-residents</t>
  </si>
  <si>
    <t>BPNG's Foreign Assets
(Net)</t>
  </si>
  <si>
    <t>Other
Depository
Corporation's Foreign Assets (Net)</t>
  </si>
  <si>
    <t>Total Net Foreign Assets</t>
  </si>
  <si>
    <t>Import Ratio (d)</t>
  </si>
  <si>
    <t xml:space="preserve">Others     </t>
  </si>
  <si>
    <t>Special
Drawing
Rights Allocations</t>
  </si>
  <si>
    <t>Total Import</t>
  </si>
  <si>
    <t xml:space="preserve">Non-mineral Import </t>
  </si>
  <si>
    <t>Jan</t>
  </si>
  <si>
    <t>Feb</t>
  </si>
  <si>
    <t>Mar</t>
  </si>
  <si>
    <t>Apr</t>
  </si>
  <si>
    <t>May</t>
  </si>
  <si>
    <t>Jun</t>
  </si>
  <si>
    <t>Jul</t>
  </si>
  <si>
    <t>Aug</t>
  </si>
  <si>
    <t>Sep</t>
  </si>
  <si>
    <t>Oct</t>
  </si>
  <si>
    <t>Nov</t>
  </si>
  <si>
    <t>Dec</t>
  </si>
  <si>
    <t>(a)</t>
  </si>
  <si>
    <t>Reporting date is the last business day of the month.</t>
  </si>
  <si>
    <t>(b)</t>
  </si>
  <si>
    <t>This represents PNG's claim on the IMF according to Fund records.</t>
  </si>
  <si>
    <t>(c)</t>
  </si>
  <si>
    <t xml:space="preserve">Reserves are the actual holdings of gold, SDRs and foreign exchange assets plus the reserve position at the IMF, which are available to the monetary authorities to meet balance of payments needs. </t>
  </si>
  <si>
    <t>(d)</t>
  </si>
  <si>
    <t xml:space="preserve">Import cover shows the number of months of imports that the international reserves could purchase using the previous three months imports as the base. Imports include both merchandise goods and service payments. </t>
  </si>
  <si>
    <t>(e)</t>
  </si>
  <si>
    <t>See footnote (h) in table 2.2 (S9).</t>
  </si>
  <si>
    <t>(f)</t>
  </si>
  <si>
    <t xml:space="preserve">These ratios show the number of months of imports that the international reserves could purchase using the previous three months imports as the base. Beginning December quarter 2016, the imports include both merchandise imports and service payments. </t>
  </si>
  <si>
    <t>(r)</t>
  </si>
  <si>
    <t>Revised. The revisions reflect correction to misclassified gold account.</t>
  </si>
  <si>
    <t xml:space="preserve"> Mar</t>
  </si>
  <si>
    <t xml:space="preserve"> Jun</t>
  </si>
  <si>
    <t>(p)</t>
  </si>
  <si>
    <t>Preliminary</t>
  </si>
  <si>
    <t xml:space="preserve">      Dec (p)</t>
  </si>
  <si>
    <t xml:space="preserve"> Sep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</si>
</sst>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 \ 0.0"/>
    <numFmt numFmtId="167" formatCode="..."/>
  </numFmts>
  <fonts count="15" x14ac:knownFonts="1">
    <font>
      <sz val="11"/>
      <color theme="1"/>
      <name val="Calibri"/>
      <family val="2"/>
      <scheme val="minor"/>
    </font>
    <font>
      <sz val="9"/>
      <name val="Franklin Gothic Book"/>
      <family val="2"/>
    </font>
    <font>
      <sz val="11"/>
      <name val="Arial"/>
      <family val="2"/>
    </font>
    <font>
      <b/>
      <sz val="11"/>
      <name val="Arial"/>
      <family val="2"/>
    </font>
    <font>
      <b/>
      <sz val="11"/>
      <name val="Franklin Gothic Book"/>
      <family val="2"/>
    </font>
    <font>
      <sz val="11"/>
      <color indexed="10"/>
      <name val="Arial"/>
      <family val="2"/>
    </font>
    <font>
      <b/>
      <sz val="10"/>
      <name val="Arial"/>
      <family val="2"/>
    </font>
    <font>
      <b/>
      <sz val="10"/>
      <name val="Franklin Gothic Book"/>
      <family val="2"/>
    </font>
    <font>
      <sz val="12"/>
      <name val="Arial"/>
      <family val="2"/>
    </font>
    <font>
      <sz val="11"/>
      <color rgb="FF0000FF"/>
      <name val="Arial"/>
      <family val="2"/>
    </font>
    <font>
      <sz val="12"/>
      <color rgb="FF0000FF"/>
      <name val="Arial"/>
      <family val="2"/>
    </font>
    <font>
      <sz val="10"/>
      <name val="Arial"/>
      <family val="2"/>
    </font>
    <font>
      <sz val="10"/>
      <color indexed="10"/>
      <name val="Arial"/>
      <family val="2"/>
    </font>
    <font>
      <sz val="10"/>
      <color rgb="FF0000FF"/>
      <name val="Arial"/>
      <family val="2"/>
    </font>
    <font>
      <b/>
      <u/>
      <sz val="10"/>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s>
  <cellStyleXfs count="3">
    <xf numFmtId="0" fontId="0" fillId="0" borderId="0"/>
    <xf numFmtId="0" fontId="1" fillId="0" borderId="0"/>
    <xf numFmtId="0" fontId="1" fillId="0" borderId="0"/>
  </cellStyleXfs>
  <cellXfs count="116">
    <xf numFmtId="0" fontId="0" fillId="0" borderId="0" xfId="0"/>
    <xf numFmtId="0" fontId="2" fillId="0" borderId="0" xfId="1" applyFont="1" applyBorder="1" applyAlignment="1">
      <alignment horizontal="center"/>
    </xf>
    <xf numFmtId="0" fontId="2" fillId="0" borderId="0" xfId="1" applyFont="1" applyBorder="1" applyAlignment="1">
      <alignment horizontal="right"/>
    </xf>
    <xf numFmtId="0" fontId="2" fillId="0" borderId="0" xfId="1" applyFont="1" applyBorder="1"/>
    <xf numFmtId="0" fontId="5" fillId="0" borderId="0" xfId="1" applyFont="1" applyBorder="1" applyAlignment="1">
      <alignment horizontal="center"/>
    </xf>
    <xf numFmtId="0" fontId="2" fillId="0" borderId="0" xfId="1" applyFont="1" applyBorder="1" applyAlignment="1">
      <alignment horizontal="center" vertical="center"/>
    </xf>
    <xf numFmtId="0" fontId="2" fillId="0" borderId="0" xfId="1" applyFont="1" applyBorder="1" applyAlignment="1">
      <alignment horizontal="right" vertical="center"/>
    </xf>
    <xf numFmtId="164" fontId="2" fillId="0" borderId="0" xfId="1" applyNumberFormat="1" applyFont="1" applyBorder="1"/>
    <xf numFmtId="165" fontId="5" fillId="0" borderId="0" xfId="1" applyNumberFormat="1" applyFont="1" applyBorder="1" applyAlignment="1">
      <alignment horizontal="center"/>
    </xf>
    <xf numFmtId="164" fontId="8" fillId="0" borderId="0" xfId="1" applyNumberFormat="1" applyFont="1" applyBorder="1" applyAlignment="1">
      <alignment horizontal="center"/>
    </xf>
    <xf numFmtId="165" fontId="9" fillId="0" borderId="0" xfId="1" applyNumberFormat="1" applyFont="1" applyBorder="1" applyAlignment="1">
      <alignment horizontal="center"/>
    </xf>
    <xf numFmtId="164" fontId="9" fillId="0" borderId="0" xfId="1" applyNumberFormat="1" applyFont="1" applyBorder="1"/>
    <xf numFmtId="0" fontId="9" fillId="0" borderId="0" xfId="1" applyFont="1" applyBorder="1"/>
    <xf numFmtId="0" fontId="11" fillId="0" borderId="0" xfId="1" applyFont="1" applyBorder="1" applyAlignment="1">
      <alignment horizontal="center" vertical="top"/>
    </xf>
    <xf numFmtId="0" fontId="11" fillId="0" borderId="0" xfId="1" applyFont="1" applyBorder="1" applyAlignment="1">
      <alignment horizontal="left"/>
    </xf>
    <xf numFmtId="0" fontId="11" fillId="0" borderId="0" xfId="1" applyFont="1" applyBorder="1"/>
    <xf numFmtId="0" fontId="12" fillId="0" borderId="0" xfId="1" applyFont="1" applyBorder="1" applyAlignment="1">
      <alignment horizontal="center"/>
    </xf>
    <xf numFmtId="164" fontId="12" fillId="0" borderId="0" xfId="1" applyNumberFormat="1" applyFont="1" applyBorder="1" applyAlignment="1">
      <alignment horizontal="center"/>
    </xf>
    <xf numFmtId="0" fontId="11" fillId="0" borderId="0" xfId="1" applyFont="1" applyBorder="1" applyAlignment="1">
      <alignment horizontal="center"/>
    </xf>
    <xf numFmtId="164" fontId="2" fillId="0" borderId="0" xfId="1" applyNumberFormat="1" applyFont="1" applyBorder="1" applyAlignment="1">
      <alignment horizontal="center"/>
    </xf>
    <xf numFmtId="164" fontId="2" fillId="0" borderId="0" xfId="1" applyNumberFormat="1" applyFont="1" applyBorder="1" applyAlignment="1">
      <alignment horizontal="right"/>
    </xf>
    <xf numFmtId="166" fontId="2" fillId="0" borderId="0" xfId="1" applyNumberFormat="1" applyFont="1" applyBorder="1" applyAlignment="1">
      <alignment horizontal="center"/>
    </xf>
    <xf numFmtId="166" fontId="2" fillId="0" borderId="0" xfId="1" applyNumberFormat="1" applyFont="1" applyBorder="1" applyAlignment="1">
      <alignment horizontal="right"/>
    </xf>
    <xf numFmtId="165" fontId="2" fillId="0" borderId="0" xfId="1" applyNumberFormat="1" applyFont="1" applyBorder="1" applyAlignment="1">
      <alignment horizontal="center"/>
    </xf>
    <xf numFmtId="0" fontId="5" fillId="0" borderId="0" xfId="1" applyFont="1" applyBorder="1" applyAlignment="1">
      <alignment horizontal="center" vertical="center" wrapText="1"/>
    </xf>
    <xf numFmtId="164" fontId="2" fillId="2" borderId="0" xfId="1" applyNumberFormat="1" applyFont="1" applyFill="1" applyBorder="1"/>
    <xf numFmtId="0" fontId="2" fillId="0" borderId="0" xfId="0" applyFont="1" applyAlignment="1">
      <alignment horizontal="center"/>
    </xf>
    <xf numFmtId="164" fontId="2" fillId="0" borderId="0" xfId="0" applyNumberFormat="1" applyFont="1"/>
    <xf numFmtId="0" fontId="2" fillId="0" borderId="0" xfId="0" applyFont="1"/>
    <xf numFmtId="0" fontId="10" fillId="0" borderId="0" xfId="0" applyFont="1" applyAlignment="1">
      <alignment horizontal="center"/>
    </xf>
    <xf numFmtId="164" fontId="9" fillId="0" borderId="0" xfId="0" applyNumberFormat="1" applyFont="1"/>
    <xf numFmtId="0" fontId="9" fillId="0" borderId="0" xfId="0" applyFont="1"/>
    <xf numFmtId="0" fontId="11" fillId="0" borderId="6" xfId="1" applyFont="1" applyBorder="1" applyAlignment="1">
      <alignment horizontal="center" vertical="top"/>
    </xf>
    <xf numFmtId="0" fontId="11" fillId="0" borderId="6" xfId="1" applyFont="1" applyBorder="1" applyAlignment="1">
      <alignment horizontal="left"/>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0" fontId="7" fillId="0" borderId="0" xfId="1" applyFont="1" applyBorder="1" applyAlignment="1">
      <alignment horizontal="center" wrapText="1"/>
    </xf>
    <xf numFmtId="0" fontId="5" fillId="2" borderId="0" xfId="1" applyFont="1" applyFill="1" applyBorder="1"/>
    <xf numFmtId="0" fontId="2" fillId="2" borderId="0" xfId="1" applyFont="1" applyFill="1" applyBorder="1"/>
    <xf numFmtId="165" fontId="5" fillId="2" borderId="0" xfId="1" applyNumberFormat="1" applyFont="1" applyFill="1" applyBorder="1"/>
    <xf numFmtId="165" fontId="9" fillId="2" borderId="0" xfId="1" applyNumberFormat="1" applyFont="1" applyFill="1" applyBorder="1"/>
    <xf numFmtId="0" fontId="9" fillId="2" borderId="0" xfId="1" applyFont="1" applyFill="1" applyBorder="1"/>
    <xf numFmtId="164" fontId="9" fillId="2" borderId="0" xfId="1" applyNumberFormat="1" applyFont="1" applyFill="1" applyBorder="1"/>
    <xf numFmtId="165" fontId="2" fillId="2" borderId="0" xfId="1" applyNumberFormat="1" applyFont="1" applyFill="1" applyBorder="1"/>
    <xf numFmtId="165" fontId="9" fillId="2" borderId="0" xfId="0" applyNumberFormat="1" applyFont="1" applyFill="1" applyAlignment="1">
      <alignment horizontal="center"/>
    </xf>
    <xf numFmtId="165" fontId="5" fillId="2" borderId="0" xfId="0" applyNumberFormat="1" applyFont="1" applyFill="1"/>
    <xf numFmtId="0" fontId="2" fillId="2" borderId="0" xfId="0" applyFont="1" applyFill="1"/>
    <xf numFmtId="165" fontId="9" fillId="2" borderId="0" xfId="0" applyNumberFormat="1" applyFont="1" applyFill="1"/>
    <xf numFmtId="0" fontId="9" fillId="2" borderId="0" xfId="0" applyFont="1" applyFill="1"/>
    <xf numFmtId="0" fontId="12" fillId="2" borderId="0" xfId="1" applyFont="1" applyFill="1" applyBorder="1"/>
    <xf numFmtId="0" fontId="11" fillId="2" borderId="0" xfId="1" applyFont="1" applyFill="1" applyBorder="1"/>
    <xf numFmtId="0" fontId="8" fillId="2" borderId="0" xfId="1" applyFont="1" applyFill="1" applyBorder="1" applyAlignment="1">
      <alignment horizontal="center"/>
    </xf>
    <xf numFmtId="164" fontId="8" fillId="2" borderId="0" xfId="1" applyNumberFormat="1" applyFont="1" applyFill="1" applyBorder="1" applyAlignment="1">
      <alignment horizontal="center"/>
    </xf>
    <xf numFmtId="164" fontId="11" fillId="0" borderId="0" xfId="2" applyNumberFormat="1" applyFont="1" applyBorder="1" applyAlignment="1">
      <alignment horizontal="center"/>
    </xf>
    <xf numFmtId="164" fontId="11" fillId="0" borderId="0" xfId="2" applyNumberFormat="1" applyFont="1" applyFill="1" applyBorder="1" applyAlignment="1">
      <alignment horizontal="center"/>
    </xf>
    <xf numFmtId="164" fontId="11" fillId="0" borderId="0" xfId="1" applyNumberFormat="1" applyFont="1" applyFill="1" applyBorder="1" applyAlignment="1">
      <alignment horizontal="center" vertical="center"/>
    </xf>
    <xf numFmtId="164" fontId="11" fillId="0" borderId="0" xfId="2" applyNumberFormat="1" applyFont="1" applyFill="1" applyBorder="1" applyAlignment="1"/>
    <xf numFmtId="164" fontId="11" fillId="2" borderId="0" xfId="2" applyNumberFormat="1" applyFont="1" applyFill="1" applyBorder="1" applyAlignment="1">
      <alignment horizontal="center"/>
    </xf>
    <xf numFmtId="164" fontId="11" fillId="0" borderId="0" xfId="1" applyNumberFormat="1" applyFont="1" applyBorder="1" applyAlignment="1">
      <alignment horizontal="center" vertical="center"/>
    </xf>
    <xf numFmtId="164" fontId="11" fillId="0" borderId="0" xfId="1" applyNumberFormat="1" applyFont="1" applyBorder="1" applyAlignment="1">
      <alignment horizontal="right" vertical="center"/>
    </xf>
    <xf numFmtId="166" fontId="11" fillId="0" borderId="0" xfId="1" applyNumberFormat="1" applyFont="1" applyBorder="1" applyAlignment="1">
      <alignment horizontal="center" vertical="center"/>
    </xf>
    <xf numFmtId="166" fontId="11" fillId="0" borderId="0" xfId="1" quotePrefix="1" applyNumberFormat="1" applyFont="1" applyBorder="1" applyAlignment="1">
      <alignment horizontal="center" vertical="center"/>
    </xf>
    <xf numFmtId="0" fontId="11" fillId="0" borderId="0" xfId="1" applyFont="1" applyFill="1" applyBorder="1" applyAlignment="1">
      <alignment horizontal="center"/>
    </xf>
    <xf numFmtId="164" fontId="11" fillId="0" borderId="0" xfId="1" applyNumberFormat="1" applyFont="1" applyBorder="1" applyAlignment="1">
      <alignment horizontal="center"/>
    </xf>
    <xf numFmtId="0" fontId="11" fillId="0" borderId="0" xfId="2" applyFont="1" applyBorder="1" applyAlignment="1">
      <alignment horizontal="center"/>
    </xf>
    <xf numFmtId="167" fontId="11" fillId="0" borderId="0" xfId="1" applyNumberFormat="1" applyFont="1" applyFill="1" applyAlignment="1">
      <alignment horizontal="center" vertical="center"/>
    </xf>
    <xf numFmtId="166" fontId="11" fillId="0" borderId="0" xfId="1" applyNumberFormat="1" applyFont="1" applyFill="1" applyBorder="1" applyAlignment="1">
      <alignment horizontal="center" vertical="center"/>
    </xf>
    <xf numFmtId="166" fontId="11" fillId="0" borderId="0" xfId="1" quotePrefix="1" applyNumberFormat="1" applyFont="1" applyFill="1" applyBorder="1" applyAlignment="1">
      <alignment horizontal="center" vertical="center"/>
    </xf>
    <xf numFmtId="0" fontId="13" fillId="0" borderId="0" xfId="1" applyFont="1" applyBorder="1" applyAlignment="1">
      <alignment horizontal="center"/>
    </xf>
    <xf numFmtId="165" fontId="11" fillId="0" borderId="0" xfId="1" applyNumberFormat="1" applyFont="1" applyFill="1" applyBorder="1" applyAlignment="1">
      <alignment horizontal="center" vertical="center"/>
    </xf>
    <xf numFmtId="167" fontId="11" fillId="0" borderId="0" xfId="1" applyNumberFormat="1" applyFont="1" applyBorder="1" applyAlignment="1">
      <alignment horizontal="center" vertical="center"/>
    </xf>
    <xf numFmtId="164" fontId="11" fillId="0" borderId="0" xfId="0" applyNumberFormat="1" applyFont="1" applyAlignment="1">
      <alignment horizontal="center" vertical="center"/>
    </xf>
    <xf numFmtId="164" fontId="11" fillId="0" borderId="0" xfId="1" applyNumberFormat="1" applyFont="1" applyAlignment="1">
      <alignment horizontal="center"/>
    </xf>
    <xf numFmtId="0" fontId="13" fillId="0" borderId="0" xfId="0" applyFont="1" applyAlignment="1">
      <alignment horizontal="center"/>
    </xf>
    <xf numFmtId="0" fontId="13" fillId="0" borderId="0" xfId="0" applyFont="1"/>
    <xf numFmtId="0" fontId="2" fillId="2" borderId="0" xfId="1" applyFont="1" applyFill="1" applyBorder="1" applyAlignment="1">
      <alignment horizontal="center"/>
    </xf>
    <xf numFmtId="0" fontId="2" fillId="2" borderId="0" xfId="1" applyFont="1" applyFill="1" applyBorder="1" applyAlignment="1">
      <alignment horizontal="right"/>
    </xf>
    <xf numFmtId="0" fontId="5" fillId="2" borderId="0" xfId="1" applyFont="1" applyFill="1" applyBorder="1" applyAlignment="1">
      <alignment horizontal="center"/>
    </xf>
    <xf numFmtId="2" fontId="2" fillId="2" borderId="0" xfId="1" applyNumberFormat="1" applyFont="1" applyFill="1" applyBorder="1" applyAlignment="1">
      <alignment horizontal="center"/>
    </xf>
    <xf numFmtId="2" fontId="2" fillId="2" borderId="0" xfId="1" applyNumberFormat="1" applyFont="1" applyFill="1" applyBorder="1" applyAlignment="1">
      <alignment horizontal="right"/>
    </xf>
    <xf numFmtId="164" fontId="11" fillId="0" borderId="12" xfId="1" applyNumberFormat="1" applyFont="1" applyBorder="1" applyAlignment="1">
      <alignment horizontal="center" vertical="center"/>
    </xf>
    <xf numFmtId="164" fontId="11" fillId="3" borderId="0" xfId="1" applyNumberFormat="1" applyFont="1" applyFill="1" applyBorder="1" applyAlignment="1">
      <alignment horizontal="center" vertical="center"/>
    </xf>
    <xf numFmtId="0" fontId="11" fillId="0" borderId="0" xfId="1" applyFont="1" applyBorder="1" applyAlignment="1">
      <alignment horizontal="center" vertical="center"/>
    </xf>
    <xf numFmtId="0" fontId="6" fillId="0" borderId="0" xfId="1" applyNumberFormat="1" applyFont="1" applyBorder="1" applyAlignment="1" applyProtection="1">
      <alignment horizontal="center" vertical="center"/>
      <protection locked="0"/>
    </xf>
    <xf numFmtId="0" fontId="6" fillId="0" borderId="0" xfId="1" applyNumberFormat="1" applyFont="1" applyAlignment="1" applyProtection="1">
      <alignment horizontal="center" vertical="center"/>
      <protection locked="0"/>
    </xf>
    <xf numFmtId="1" fontId="14" fillId="0" borderId="0" xfId="1" applyNumberFormat="1" applyFont="1" applyAlignment="1" applyProtection="1">
      <alignment horizontal="center" vertical="center"/>
      <protection locked="0"/>
    </xf>
    <xf numFmtId="17" fontId="6" fillId="0" borderId="0" xfId="1" applyNumberFormat="1" applyFont="1" applyAlignment="1" applyProtection="1">
      <alignment horizontal="center" vertical="center"/>
      <protection locked="0"/>
    </xf>
    <xf numFmtId="17" fontId="11" fillId="0" borderId="0" xfId="1" applyNumberFormat="1" applyFont="1" applyAlignment="1" applyProtection="1">
      <alignment horizontal="center" vertical="center"/>
      <protection locked="0"/>
    </xf>
    <xf numFmtId="17" fontId="11" fillId="0" borderId="0" xfId="1" applyNumberFormat="1" applyFont="1" applyBorder="1" applyAlignment="1" applyProtection="1">
      <alignment horizontal="center" vertical="center"/>
      <protection locked="0"/>
    </xf>
    <xf numFmtId="1" fontId="14" fillId="0" borderId="0" xfId="0" applyNumberFormat="1" applyFont="1" applyAlignment="1" applyProtection="1">
      <alignment horizontal="center" vertical="center"/>
      <protection locked="0"/>
    </xf>
    <xf numFmtId="17" fontId="11" fillId="0" borderId="0" xfId="0" applyNumberFormat="1" applyFont="1" applyAlignment="1" applyProtection="1">
      <alignment horizontal="center" vertical="center"/>
      <protection locked="0"/>
    </xf>
    <xf numFmtId="0" fontId="11" fillId="2" borderId="0" xfId="1" applyFont="1" applyFill="1" applyBorder="1" applyAlignment="1">
      <alignment horizontal="center"/>
    </xf>
    <xf numFmtId="2" fontId="11" fillId="0" borderId="0" xfId="1" applyNumberFormat="1" applyFont="1" applyBorder="1" applyAlignment="1">
      <alignment horizontal="center" vertical="center"/>
    </xf>
    <xf numFmtId="0" fontId="3" fillId="0" borderId="0" xfId="1" applyFont="1" applyBorder="1" applyAlignment="1">
      <alignment horizontal="center" wrapText="1"/>
    </xf>
    <xf numFmtId="0" fontId="4" fillId="0" borderId="0" xfId="1" applyFont="1" applyAlignment="1">
      <alignment horizontal="center" wrapText="1"/>
    </xf>
    <xf numFmtId="0" fontId="3" fillId="0" borderId="0" xfId="1" applyFont="1" applyBorder="1" applyAlignment="1">
      <alignment horizontal="center" vertical="center" wrapText="1"/>
    </xf>
    <xf numFmtId="0" fontId="2" fillId="0" borderId="0" xfId="1" applyFont="1" applyBorder="1" applyAlignment="1">
      <alignment horizontal="center" vertical="center" wrapText="1"/>
    </xf>
    <xf numFmtId="0" fontId="2" fillId="0" borderId="0" xfId="1" applyFont="1" applyAlignment="1">
      <alignment horizontal="center" vertical="center" wrapText="1"/>
    </xf>
    <xf numFmtId="0" fontId="3" fillId="0" borderId="0" xfId="1" applyFont="1" applyAlignment="1">
      <alignment horizontal="center" vertical="center" wrapText="1"/>
    </xf>
    <xf numFmtId="0" fontId="6" fillId="0" borderId="1" xfId="1" applyFont="1" applyBorder="1" applyAlignment="1">
      <alignment horizontal="center" vertical="center" wrapText="1"/>
    </xf>
    <xf numFmtId="0" fontId="6" fillId="0" borderId="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4" xfId="1" applyFont="1" applyBorder="1" applyAlignment="1">
      <alignment horizontal="center" vertical="center" wrapText="1"/>
    </xf>
    <xf numFmtId="0" fontId="6" fillId="0" borderId="6"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7" xfId="1" applyFont="1" applyBorder="1" applyAlignment="1">
      <alignment horizontal="center" vertical="center" wrapText="1"/>
    </xf>
    <xf numFmtId="0" fontId="11" fillId="0" borderId="0" xfId="1" applyFont="1" applyBorder="1" applyAlignment="1">
      <alignment horizontal="left" vertical="center" wrapText="1"/>
    </xf>
    <xf numFmtId="0" fontId="7" fillId="0" borderId="8" xfId="1" applyFont="1" applyBorder="1" applyAlignment="1">
      <alignment horizontal="center" wrapText="1"/>
    </xf>
    <xf numFmtId="0" fontId="1" fillId="0" borderId="0" xfId="1" applyAlignment="1">
      <alignment horizontal="left"/>
    </xf>
    <xf numFmtId="0" fontId="5" fillId="0" borderId="0" xfId="1" applyFont="1" applyBorder="1" applyAlignment="1">
      <alignment horizontal="center" vertical="center" wrapText="1"/>
    </xf>
    <xf numFmtId="0" fontId="7" fillId="0" borderId="5" xfId="1" applyFont="1" applyBorder="1" applyAlignment="1">
      <alignment horizontal="center" wrapText="1"/>
    </xf>
    <xf numFmtId="0" fontId="11" fillId="0" borderId="6" xfId="1" applyFont="1" applyBorder="1" applyAlignment="1">
      <alignment horizontal="left" vertical="center" wrapText="1"/>
    </xf>
  </cellXfs>
  <cellStyles count="3">
    <cellStyle name="Normal" xfId="0" builtinId="0"/>
    <cellStyle name="Normal 2" xfId="1"/>
    <cellStyle name="Normal 2 2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urrent%20SRF%202015\Papua%20New%20Guinea%20Financial%20Corpora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png.bankpng.gov.pg\dfs\QEB\Tables_HardCopy\Mar-2022\Mar%20QEB%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onetary%20Policy%20Unit\SRF%20-%20Working%20File\MPUFolder\Papua%20New%20Guinea%20Financial%20Corporatio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onetary%20Policy%20Unit\SRF%20-%20Working%20File\MPUFolder\Papua%20New%20Guinea%20Financial%20Corporations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Money Supply"/>
      <sheetName val="PSC &amp; M3"/>
      <sheetName val="Sheet1"/>
      <sheetName val="Sheet2"/>
      <sheetName val="IR-06R"/>
      <sheetName val="IR-01R"/>
      <sheetName val="IFC"/>
    </sheetNames>
    <sheetDataSet>
      <sheetData sheetId="0" refreshError="1"/>
      <sheetData sheetId="1" refreshError="1"/>
      <sheetData sheetId="2" refreshError="1">
        <row r="10">
          <cell r="AB10">
            <v>91.010228620000007</v>
          </cell>
        </row>
        <row r="21">
          <cell r="EF21">
            <v>1.4301856540084388</v>
          </cell>
          <cell r="EG21">
            <v>1.411635593220339</v>
          </cell>
          <cell r="EH21">
            <v>1.4081882352941175</v>
          </cell>
          <cell r="EI21">
            <v>1.4280602150537636</v>
          </cell>
          <cell r="EJ21">
            <v>1.4255238095238094</v>
          </cell>
          <cell r="EK21">
            <v>1.3727634854771786</v>
          </cell>
          <cell r="EL21">
            <v>1.5146999999999999</v>
          </cell>
          <cell r="EM21">
            <v>1.5371612903225809</v>
          </cell>
          <cell r="EN21">
            <v>1.6210192307692306</v>
          </cell>
          <cell r="EO21">
            <v>1.6444067796610171</v>
          </cell>
          <cell r="EP21">
            <v>1.6355641646489103</v>
          </cell>
          <cell r="EQ21">
            <v>1.6329007263922517</v>
          </cell>
          <cell r="ER21">
            <v>1.6401452784503634</v>
          </cell>
          <cell r="ES21">
            <v>1.6564455205811137</v>
          </cell>
          <cell r="ET21">
            <v>1.6461113801452785</v>
          </cell>
          <cell r="EU21">
            <v>1.6519709443099273</v>
          </cell>
          <cell r="EV21">
            <v>1.6415302663438256</v>
          </cell>
          <cell r="EW21">
            <v>1.645046004842615</v>
          </cell>
          <cell r="EX21">
            <v>1.6514271725826193</v>
          </cell>
          <cell r="EY21">
            <v>1.6514271725826193</v>
          </cell>
          <cell r="EZ21">
            <v>1.7126070991432067</v>
          </cell>
          <cell r="FA21">
            <v>1.5949865361077109</v>
          </cell>
          <cell r="FB21">
            <v>1.6476930946291559</v>
          </cell>
          <cell r="FC21">
            <v>1.6536238651102466</v>
          </cell>
          <cell r="FD21">
            <v>1.6721153342070774</v>
          </cell>
          <cell r="FE21">
            <v>1.6439841479524437</v>
          </cell>
          <cell r="FF21">
            <v>1.6342013422818791</v>
          </cell>
          <cell r="FG21">
            <v>1.6501476510067115</v>
          </cell>
          <cell r="FH21">
            <v>1.663738775510204</v>
          </cell>
          <cell r="FI21">
            <v>1.6938491083676268</v>
          </cell>
          <cell r="FJ21">
            <v>1.7019029126213596</v>
          </cell>
          <cell r="FK21">
            <v>1.7379074333800841</v>
          </cell>
          <cell r="FL21">
            <v>1.7841758241758241</v>
          </cell>
          <cell r="FM21">
            <v>1.7727241179872759</v>
          </cell>
          <cell r="FN21">
            <v>1.7907674074074071</v>
          </cell>
          <cell r="FP21">
            <v>1.8276210526315788</v>
          </cell>
          <cell r="FQ21">
            <v>1.8626219512195124</v>
          </cell>
        </row>
        <row r="23">
          <cell r="EF23">
            <v>0.35680244</v>
          </cell>
          <cell r="EG23">
            <v>0.34835603999999998</v>
          </cell>
          <cell r="EH23">
            <v>0.34456366999999999</v>
          </cell>
          <cell r="EI23">
            <v>0.35307665999999999</v>
          </cell>
          <cell r="EJ23">
            <v>0.35347427000000003</v>
          </cell>
          <cell r="EK23">
            <v>0.35804596</v>
          </cell>
          <cell r="EL23">
            <v>0.37383200999999999</v>
          </cell>
          <cell r="EM23">
            <v>0.38100319999999999</v>
          </cell>
          <cell r="EN23">
            <v>0.40422596</v>
          </cell>
          <cell r="EO23">
            <v>0.41131898</v>
          </cell>
          <cell r="EP23">
            <v>0.41019546000000001</v>
          </cell>
          <cell r="EQ23">
            <v>0.41427242999999997</v>
          </cell>
          <cell r="ER23">
            <v>0.40882067</v>
          </cell>
          <cell r="ES23">
            <v>0.41279697999999998</v>
          </cell>
          <cell r="ET23">
            <v>0.41381486000000001</v>
          </cell>
          <cell r="EU23">
            <v>0.41538230999999998</v>
          </cell>
          <cell r="EV23">
            <v>0.41084673999999999</v>
          </cell>
          <cell r="EW23">
            <v>0.41350519000000002</v>
          </cell>
          <cell r="EX23">
            <v>0.41107634999999998</v>
          </cell>
          <cell r="EY23">
            <v>0.40813884</v>
          </cell>
          <cell r="EZ23">
            <v>0.39874628000000001</v>
          </cell>
          <cell r="FA23">
            <v>0.40146709000000003</v>
          </cell>
          <cell r="FB23">
            <v>0.40346068000000002</v>
          </cell>
          <cell r="FC23">
            <v>0.40172086000000001</v>
          </cell>
          <cell r="FD23">
            <v>0.38531822999999998</v>
          </cell>
          <cell r="FE23">
            <v>0.38607409000000004</v>
          </cell>
          <cell r="FF23">
            <v>0.37885626</v>
          </cell>
          <cell r="FG23">
            <v>0.38987265999999998</v>
          </cell>
          <cell r="FH23">
            <v>0.39051343999999999</v>
          </cell>
          <cell r="FI23">
            <v>0.40065860999999997</v>
          </cell>
          <cell r="FJ23">
            <v>0.39832574999999998</v>
          </cell>
          <cell r="FK23">
            <v>0.41011890999999995</v>
          </cell>
          <cell r="FL23">
            <v>0.41842798999999997</v>
          </cell>
          <cell r="FM23">
            <v>0.41988029999999998</v>
          </cell>
          <cell r="FN23">
            <v>0.41384242999999998</v>
          </cell>
          <cell r="FP23">
            <v>0.43088028</v>
          </cell>
          <cell r="FQ23">
            <v>0.43247043000000002</v>
          </cell>
        </row>
        <row r="703">
          <cell r="EF703">
            <v>8248.4293444887771</v>
          </cell>
          <cell r="EG703">
            <v>8001.900731501526</v>
          </cell>
          <cell r="EH703">
            <v>7951.083902000375</v>
          </cell>
          <cell r="EI703">
            <v>7829.7419244597841</v>
          </cell>
          <cell r="EJ703">
            <v>7545.1092001643719</v>
          </cell>
          <cell r="EK703">
            <v>6894.1347265070117</v>
          </cell>
          <cell r="EL703">
            <v>6966.2488116699997</v>
          </cell>
          <cell r="EM703">
            <v>7037.2750484070939</v>
          </cell>
          <cell r="EN703">
            <v>7206.6327894861543</v>
          </cell>
          <cell r="EO703">
            <v>7125.5303703505069</v>
          </cell>
          <cell r="EP703">
            <v>7051.8559224344535</v>
          </cell>
          <cell r="EQ703">
            <v>6805.4123351161252</v>
          </cell>
          <cell r="ER703">
            <v>6695.9298689951802</v>
          </cell>
          <cell r="ES703">
            <v>6679.2755388605565</v>
          </cell>
          <cell r="ET703">
            <v>6623.1704570726397</v>
          </cell>
          <cell r="EU703">
            <v>6685.5808567349641</v>
          </cell>
          <cell r="EV703">
            <v>6320.5403221519109</v>
          </cell>
          <cell r="EW703">
            <v>6789.8376299613074</v>
          </cell>
          <cell r="EX703">
            <v>5999.4699201988615</v>
          </cell>
          <cell r="EY703">
            <v>6346.5592088288631</v>
          </cell>
          <cell r="EZ703">
            <v>6050.6820025840289</v>
          </cell>
          <cell r="FA703">
            <v>6255.9300182202951</v>
          </cell>
          <cell r="FB703">
            <v>6047.6021712915326</v>
          </cell>
          <cell r="FC703">
            <v>5943.9417476747349</v>
          </cell>
          <cell r="FD703">
            <v>5625.3498067443661</v>
          </cell>
          <cell r="FE703">
            <v>5363.7408219361714</v>
          </cell>
          <cell r="FF703">
            <v>5734.7002528026869</v>
          </cell>
          <cell r="FG703">
            <v>5627.1819274453019</v>
          </cell>
          <cell r="FH703">
            <v>5516.7667565993879</v>
          </cell>
          <cell r="FI703">
            <v>5554.8354139541016</v>
          </cell>
          <cell r="FJ703">
            <v>5448.4961658565044</v>
          </cell>
          <cell r="FK703">
            <v>5563.3803772117526</v>
          </cell>
          <cell r="FL703">
            <v>5548.0844750348351</v>
          </cell>
          <cell r="FM703">
            <v>5775.0257862562294</v>
          </cell>
          <cell r="FN703">
            <v>5561.3191555159256</v>
          </cell>
          <cell r="FP703">
            <v>5621.6906047326302</v>
          </cell>
          <cell r="FQ703">
            <v>5867.5982819775618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OC"/>
      <sheetName val="S3"/>
      <sheetName val="S4"/>
      <sheetName val="S5"/>
      <sheetName val="S6"/>
      <sheetName val="S7"/>
      <sheetName val="S8"/>
      <sheetName val="S8a"/>
      <sheetName val="S9a"/>
      <sheetName val="S9"/>
      <sheetName val="S10"/>
      <sheetName val="S11"/>
      <sheetName val="S12"/>
      <sheetName val="S13"/>
      <sheetName val="S14"/>
      <sheetName val="S15"/>
      <sheetName val="S16"/>
      <sheetName val="S17"/>
      <sheetName val="S18"/>
      <sheetName val="S19"/>
      <sheetName val="S20"/>
      <sheetName val="S21"/>
      <sheetName val="S22"/>
      <sheetName val="S23"/>
      <sheetName val="S24"/>
      <sheetName val="S25"/>
      <sheetName val="S26"/>
      <sheetName val="S27"/>
      <sheetName val="S28"/>
      <sheetName val="S29"/>
      <sheetName val="S30"/>
      <sheetName val="S31"/>
      <sheetName val="S23b"/>
      <sheetName val="S24b"/>
      <sheetName val="S25b"/>
      <sheetName val="S26b"/>
      <sheetName val="S27b"/>
      <sheetName val="S32"/>
      <sheetName val="S33"/>
      <sheetName val="S34"/>
      <sheetName val="S35"/>
      <sheetName val="S36"/>
      <sheetName val="S37"/>
      <sheetName val="S38"/>
      <sheetName val="S39"/>
      <sheetName val="S40"/>
      <sheetName val="S28b"/>
      <sheetName val="S43"/>
      <sheetName val="S44"/>
      <sheetName val="S45"/>
      <sheetName val="S46"/>
      <sheetName val="S47"/>
      <sheetName val="S48"/>
      <sheetName val="S49"/>
      <sheetName val="S50"/>
      <sheetName val="S56"/>
      <sheetName val="S51"/>
      <sheetName val="S52"/>
      <sheetName val="S53"/>
      <sheetName val="S54"/>
      <sheetName val="S55"/>
      <sheetName val="S57"/>
      <sheetName val="S58"/>
      <sheetName val="S59"/>
      <sheetName val="S60"/>
      <sheetName val="S61"/>
      <sheetName val="S62"/>
      <sheetName val="S63"/>
    </sheetNames>
    <sheetDataSet>
      <sheetData sheetId="0"/>
      <sheetData sheetId="1"/>
      <sheetData sheetId="2"/>
      <sheetData sheetId="3"/>
      <sheetData sheetId="4"/>
      <sheetData sheetId="5"/>
      <sheetData sheetId="6"/>
      <sheetData sheetId="7"/>
      <sheetData sheetId="8"/>
      <sheetData sheetId="9"/>
      <sheetData sheetId="10">
        <row r="107">
          <cell r="K107">
            <v>6.0940017500000181</v>
          </cell>
          <cell r="L107">
            <v>409.40308432999996</v>
          </cell>
        </row>
        <row r="108">
          <cell r="K108">
            <v>6.1242687999999816</v>
          </cell>
          <cell r="L108">
            <v>404.16925265000003</v>
          </cell>
        </row>
        <row r="109">
          <cell r="K109">
            <v>6.1269441399999778</v>
          </cell>
          <cell r="L109">
            <v>403.13856463999997</v>
          </cell>
        </row>
        <row r="110">
          <cell r="K110">
            <v>7.0826115599999753</v>
          </cell>
          <cell r="L110">
            <v>408.87358567999996</v>
          </cell>
        </row>
        <row r="111">
          <cell r="K111">
            <v>7.0845141300000023</v>
          </cell>
          <cell r="L111">
            <v>408.08191059000001</v>
          </cell>
        </row>
        <row r="112">
          <cell r="K112">
            <v>7.0494981200000097</v>
          </cell>
          <cell r="L112">
            <v>414.50284105999998</v>
          </cell>
        </row>
        <row r="113">
          <cell r="K113">
            <v>7.0820197900000039</v>
          </cell>
          <cell r="L113">
            <v>431.62637669999998</v>
          </cell>
        </row>
        <row r="114">
          <cell r="K114">
            <v>7.0809960700000261</v>
          </cell>
          <cell r="L114">
            <v>440.04143576999996</v>
          </cell>
        </row>
        <row r="115">
          <cell r="K115">
            <v>7.0802784399999723</v>
          </cell>
          <cell r="L115">
            <v>463.95290719999997</v>
          </cell>
        </row>
        <row r="116">
          <cell r="K116">
            <v>15.167051010000023</v>
          </cell>
          <cell r="L116">
            <v>470.51912279000004</v>
          </cell>
        </row>
        <row r="117">
          <cell r="K117">
            <v>7.0495597500000144</v>
          </cell>
          <cell r="L117">
            <v>468.07842670000002</v>
          </cell>
        </row>
        <row r="118">
          <cell r="K118">
            <v>11.473221720000026</v>
          </cell>
          <cell r="L118">
            <v>469.46999008000006</v>
          </cell>
        </row>
        <row r="120">
          <cell r="K120">
            <v>7.080103500000007</v>
          </cell>
          <cell r="L120">
            <v>468.42554100000001</v>
          </cell>
        </row>
        <row r="121">
          <cell r="K121">
            <v>7.6760440599999811</v>
          </cell>
          <cell r="L121">
            <v>469.99396901000006</v>
          </cell>
        </row>
        <row r="122">
          <cell r="K122">
            <v>7.084592089993123</v>
          </cell>
          <cell r="L122">
            <v>471.04545536000001</v>
          </cell>
        </row>
        <row r="123">
          <cell r="K123">
            <v>7.0837198599999738</v>
          </cell>
          <cell r="L123">
            <v>472.80846193999997</v>
          </cell>
        </row>
        <row r="124">
          <cell r="K124">
            <v>7.0845254299999851</v>
          </cell>
          <cell r="L124">
            <v>469.81917903000004</v>
          </cell>
        </row>
        <row r="125">
          <cell r="K125">
            <v>7.0803342599999723</v>
          </cell>
          <cell r="L125">
            <v>471.92530665999999</v>
          </cell>
        </row>
        <row r="126">
          <cell r="K126">
            <v>7.0803977599999826</v>
          </cell>
          <cell r="L126">
            <v>472.63156566999999</v>
          </cell>
        </row>
        <row r="127">
          <cell r="K127">
            <v>7.078713979999975</v>
          </cell>
          <cell r="L127">
            <v>471.57297070000004</v>
          </cell>
        </row>
        <row r="128">
          <cell r="K128">
            <v>6.5801409800000101</v>
          </cell>
          <cell r="L128">
            <v>464.63546267999999</v>
          </cell>
        </row>
        <row r="129">
          <cell r="K129">
            <v>8.0790442599999892</v>
          </cell>
          <cell r="L129">
            <v>470.16888954000001</v>
          </cell>
        </row>
        <row r="130">
          <cell r="K130">
            <v>6.5792537300000049</v>
          </cell>
          <cell r="L130">
            <v>471.57297070000004</v>
          </cell>
        </row>
        <row r="131">
          <cell r="K131">
            <v>7.3005316200000152</v>
          </cell>
          <cell r="L131">
            <v>472.98549112000001</v>
          </cell>
        </row>
        <row r="133">
          <cell r="K133">
            <v>8.5489495099999999</v>
          </cell>
          <cell r="L133">
            <v>464.97747055000002</v>
          </cell>
        </row>
        <row r="134">
          <cell r="K134">
            <v>8.5441243800000279</v>
          </cell>
          <cell r="L134">
            <v>470.51912279000004</v>
          </cell>
        </row>
        <row r="135">
          <cell r="K135">
            <v>8.5493009599999823</v>
          </cell>
          <cell r="L135">
            <v>466.33135008000005</v>
          </cell>
        </row>
        <row r="136">
          <cell r="K136">
            <v>8.5479878300000109</v>
          </cell>
          <cell r="L136">
            <v>473.49815881000001</v>
          </cell>
        </row>
        <row r="137">
          <cell r="K137">
            <v>11.051633079999988</v>
          </cell>
          <cell r="L137">
            <v>480.38985990000003</v>
          </cell>
        </row>
        <row r="138">
          <cell r="K138">
            <v>8.7620964700000172</v>
          </cell>
          <cell r="L138">
            <v>488.97321528000003</v>
          </cell>
        </row>
        <row r="139">
          <cell r="K139">
            <v>8.760664840000004</v>
          </cell>
          <cell r="L139">
            <v>491.40244013999995</v>
          </cell>
        </row>
        <row r="140">
          <cell r="K140">
            <v>8.5487650800000097</v>
          </cell>
          <cell r="L140">
            <v>501.56435799999997</v>
          </cell>
        </row>
        <row r="141">
          <cell r="K141">
            <v>8.551340190000019</v>
          </cell>
          <cell r="L141">
            <v>510.93850636000002</v>
          </cell>
        </row>
        <row r="142">
          <cell r="K142">
            <v>13.61359503999995</v>
          </cell>
          <cell r="L142">
            <v>517.10967514000004</v>
          </cell>
        </row>
        <row r="143">
          <cell r="K143">
            <v>8.5502797499999588</v>
          </cell>
          <cell r="L143">
            <v>516.69357544000002</v>
          </cell>
        </row>
        <row r="145">
          <cell r="K145">
            <v>15.10578608000003</v>
          </cell>
          <cell r="L145">
            <v>532.33353090000003</v>
          </cell>
        </row>
        <row r="146">
          <cell r="K146">
            <v>8.5492231800000127</v>
          </cell>
          <cell r="L146">
            <v>537.23651625000002</v>
          </cell>
        </row>
        <row r="147">
          <cell r="K147">
            <v>24.362735440000051</v>
          </cell>
          <cell r="L147">
            <v>553.22433448000004</v>
          </cell>
        </row>
        <row r="148">
          <cell r="K148">
            <v>8.5487566299999571</v>
          </cell>
          <cell r="L148">
            <v>564.67704044000016</v>
          </cell>
        </row>
        <row r="149">
          <cell r="K149">
            <v>8.5473491999999851</v>
          </cell>
          <cell r="L149">
            <v>564.17993559000013</v>
          </cell>
        </row>
        <row r="150">
          <cell r="K150">
            <v>8.5485089999999673</v>
          </cell>
          <cell r="L150">
            <v>560.23471481000013</v>
          </cell>
        </row>
        <row r="151">
          <cell r="K151">
            <v>8.5496406600000228</v>
          </cell>
          <cell r="L151">
            <v>559.01324385000009</v>
          </cell>
        </row>
        <row r="152">
          <cell r="K152">
            <v>8.5449569099999962</v>
          </cell>
          <cell r="L152">
            <v>561.21578299000009</v>
          </cell>
        </row>
        <row r="153">
          <cell r="K153">
            <v>6.5729921099999729</v>
          </cell>
          <cell r="L153">
            <v>562.20033013</v>
          </cell>
        </row>
        <row r="154">
          <cell r="K154">
            <v>13.093185270000049</v>
          </cell>
          <cell r="L154">
            <v>551.55865971000003</v>
          </cell>
        </row>
        <row r="155">
          <cell r="K155">
            <v>6.5783320499999718</v>
          </cell>
          <cell r="L155">
            <v>544.53341337000006</v>
          </cell>
        </row>
        <row r="156">
          <cell r="K156">
            <v>6.573823999999945</v>
          </cell>
          <cell r="L156">
            <v>539.7224195</v>
          </cell>
        </row>
        <row r="159">
          <cell r="K159">
            <v>6.5789481699999897</v>
          </cell>
          <cell r="L159">
            <v>545.45964247000006</v>
          </cell>
        </row>
        <row r="160">
          <cell r="K160">
            <v>6.5789887500000077</v>
          </cell>
          <cell r="L160">
            <v>544.76467238000009</v>
          </cell>
        </row>
        <row r="161">
          <cell r="K161">
            <v>6.5789481699999897</v>
          </cell>
          <cell r="L161">
            <v>545.45964247000006</v>
          </cell>
        </row>
        <row r="162">
          <cell r="K162">
            <v>6.5796536200000446</v>
          </cell>
          <cell r="L162">
            <v>552.27127721000011</v>
          </cell>
        </row>
        <row r="163">
          <cell r="K163">
            <v>6.5882960699999558</v>
          </cell>
          <cell r="L163">
            <v>556.82810845000006</v>
          </cell>
        </row>
        <row r="164">
          <cell r="K164">
            <v>9.6221059199999672</v>
          </cell>
          <cell r="L164">
            <v>560.72481518000006</v>
          </cell>
        </row>
        <row r="165">
          <cell r="K165">
            <v>6.5781384399999752</v>
          </cell>
          <cell r="L165">
            <v>566.67434462000006</v>
          </cell>
        </row>
        <row r="166">
          <cell r="K166">
            <v>6.5764761100000442</v>
          </cell>
          <cell r="L166">
            <v>573.7787827300001</v>
          </cell>
        </row>
        <row r="167">
          <cell r="K167">
            <v>6.5788061399999833</v>
          </cell>
          <cell r="L167">
            <v>572.75286116000007</v>
          </cell>
        </row>
        <row r="168">
          <cell r="K168">
            <v>6.5798226299999669</v>
          </cell>
          <cell r="L168">
            <v>571.47566047000009</v>
          </cell>
        </row>
        <row r="169">
          <cell r="K169">
            <v>7.5799202599999944</v>
          </cell>
          <cell r="L169">
            <v>576.61931182000012</v>
          </cell>
        </row>
        <row r="170">
          <cell r="K170">
            <v>6.5780953900000441</v>
          </cell>
          <cell r="L170">
            <v>581.8573854</v>
          </cell>
        </row>
        <row r="172">
          <cell r="K172">
            <v>6.5792228300000488</v>
          </cell>
          <cell r="L172">
            <v>595.93738631000008</v>
          </cell>
        </row>
        <row r="173">
          <cell r="K173">
            <v>6.5954315899999756</v>
          </cell>
          <cell r="L173">
            <v>596.21490568000013</v>
          </cell>
        </row>
        <row r="174">
          <cell r="K174">
            <v>6.578070700000012</v>
          </cell>
          <cell r="L174">
            <v>600.69099070000004</v>
          </cell>
        </row>
        <row r="175">
          <cell r="K175">
            <v>6.578132099999948</v>
          </cell>
          <cell r="L175">
            <v>592.63249156999996</v>
          </cell>
        </row>
        <row r="176">
          <cell r="K176">
            <v>11.36481447999995</v>
          </cell>
          <cell r="L176">
            <v>585.05173773000001</v>
          </cell>
        </row>
        <row r="177">
          <cell r="K177">
            <v>6.5913980100000344</v>
          </cell>
          <cell r="L177">
            <v>585.85739332000014</v>
          </cell>
        </row>
        <row r="178">
          <cell r="K178">
            <v>6.5817431399999577</v>
          </cell>
          <cell r="L178">
            <v>587.20041852999998</v>
          </cell>
        </row>
        <row r="179">
          <cell r="K179">
            <v>6.5752247100000432</v>
          </cell>
          <cell r="L179">
            <v>590.44920089000004</v>
          </cell>
        </row>
        <row r="180">
          <cell r="K180">
            <v>9.0998344199999792</v>
          </cell>
          <cell r="L180">
            <v>594.28564782000012</v>
          </cell>
        </row>
        <row r="181">
          <cell r="K181">
            <v>6.5453526600000487</v>
          </cell>
          <cell r="L181">
            <v>588.00922370000012</v>
          </cell>
        </row>
        <row r="182">
          <cell r="K182">
            <v>7.627049579999948</v>
          </cell>
          <cell r="L182">
            <v>590.44920089000004</v>
          </cell>
        </row>
        <row r="183">
          <cell r="K183">
            <v>6.5943505300000425</v>
          </cell>
          <cell r="L183">
            <v>593.73450351999998</v>
          </cell>
        </row>
        <row r="185">
          <cell r="K185">
            <v>3.6274459999958708E-2</v>
          </cell>
          <cell r="L185">
            <v>596.22281893000013</v>
          </cell>
        </row>
        <row r="186">
          <cell r="K186">
            <v>305.72558778999996</v>
          </cell>
          <cell r="L186">
            <v>597.61434112000006</v>
          </cell>
        </row>
        <row r="187">
          <cell r="K187">
            <v>0.16258345000005647</v>
          </cell>
          <cell r="L187">
            <v>593.45931841000004</v>
          </cell>
        </row>
        <row r="188">
          <cell r="K188">
            <v>2.7109044699999458</v>
          </cell>
          <cell r="L188">
            <v>592.0872488</v>
          </cell>
        </row>
        <row r="189">
          <cell r="K189">
            <v>0.36200205000000096</v>
          </cell>
          <cell r="L189">
            <v>590.72157278999998</v>
          </cell>
        </row>
        <row r="190">
          <cell r="K190">
            <v>0.38604809000003115</v>
          </cell>
          <cell r="L190">
            <v>598.17278872000009</v>
          </cell>
        </row>
        <row r="191">
          <cell r="K191">
            <v>2.7740081599999939</v>
          </cell>
          <cell r="L191">
            <v>592.08729561999996</v>
          </cell>
        </row>
        <row r="192">
          <cell r="K192">
            <v>0.30553476000000046</v>
          </cell>
          <cell r="L192">
            <v>590.72161960999995</v>
          </cell>
        </row>
        <row r="193">
          <cell r="K193">
            <v>0.52627256999994643</v>
          </cell>
          <cell r="L193">
            <v>588.27937266000004</v>
          </cell>
        </row>
        <row r="194">
          <cell r="K194">
            <v>5.3907873900000141</v>
          </cell>
          <cell r="L194">
            <v>593.45936523</v>
          </cell>
        </row>
        <row r="195">
          <cell r="K195">
            <v>4.4916929999999411E-2</v>
          </cell>
          <cell r="L195">
            <v>592.08729561999996</v>
          </cell>
        </row>
        <row r="196">
          <cell r="K196">
            <v>20.819923679999988</v>
          </cell>
          <cell r="L196">
            <v>597.33555890000002</v>
          </cell>
        </row>
        <row r="198">
          <cell r="K198">
            <v>3.296826999996938E-2</v>
          </cell>
          <cell r="L198">
            <v>594.28569464000009</v>
          </cell>
        </row>
        <row r="199">
          <cell r="K199">
            <v>0</v>
          </cell>
          <cell r="L199">
            <v>591.54026048999992</v>
          </cell>
        </row>
        <row r="200">
          <cell r="K200">
            <v>5.8602950000022247E-2</v>
          </cell>
          <cell r="L200">
            <v>594.83787346999998</v>
          </cell>
        </row>
        <row r="201">
          <cell r="K201">
            <v>1.8052030899999636</v>
          </cell>
          <cell r="L201">
            <v>594.00999335999995</v>
          </cell>
        </row>
        <row r="202">
          <cell r="K202">
            <v>4.7942560000024059E-2</v>
          </cell>
          <cell r="L202">
            <v>596.77868846000001</v>
          </cell>
        </row>
        <row r="203">
          <cell r="K203">
            <v>3.8094340000043303E-2</v>
          </cell>
          <cell r="L203">
            <v>604.95737413000006</v>
          </cell>
        </row>
        <row r="204">
          <cell r="K204">
            <v>-2.7492219700000078</v>
          </cell>
          <cell r="L204">
            <v>619.00372221999999</v>
          </cell>
        </row>
        <row r="205">
          <cell r="K205">
            <v>-2.962645279999947</v>
          </cell>
          <cell r="L205">
            <v>626.27685598999994</v>
          </cell>
        </row>
        <row r="206">
          <cell r="K206">
            <v>-2.2437343999999939</v>
          </cell>
          <cell r="L206">
            <v>623.52929728000004</v>
          </cell>
        </row>
        <row r="207">
          <cell r="K207">
            <v>-4</v>
          </cell>
          <cell r="L207">
            <v>625.35829079000007</v>
          </cell>
        </row>
        <row r="208">
          <cell r="K208">
            <v>-2.5571099300000242</v>
          </cell>
          <cell r="L208">
            <v>633.41073956000002</v>
          </cell>
        </row>
        <row r="209">
          <cell r="K209">
            <v>45.562550350000038</v>
          </cell>
          <cell r="L209">
            <v>640.06910403000006</v>
          </cell>
        </row>
        <row r="211">
          <cell r="K211">
            <v>-1.2891011899999967</v>
          </cell>
          <cell r="L211">
            <v>639.42889206999996</v>
          </cell>
        </row>
        <row r="212">
          <cell r="K212">
            <v>-3.9650452800000267</v>
          </cell>
          <cell r="L212">
            <v>639.42889206999996</v>
          </cell>
        </row>
        <row r="213">
          <cell r="K213">
            <v>0.11413649999997233</v>
          </cell>
          <cell r="L213">
            <v>642.96614441000008</v>
          </cell>
        </row>
        <row r="214">
          <cell r="K214">
            <v>401.2988360899999</v>
          </cell>
          <cell r="L214">
            <v>639.10927059999995</v>
          </cell>
        </row>
        <row r="215">
          <cell r="K215">
            <v>6.5617845599999782</v>
          </cell>
          <cell r="L215">
            <v>641.67530957999998</v>
          </cell>
        </row>
        <row r="216">
          <cell r="K216">
            <v>7.6378672600000073</v>
          </cell>
          <cell r="L216">
            <v>634.35336086999996</v>
          </cell>
        </row>
        <row r="217">
          <cell r="K217">
            <v>2.2820865500000309</v>
          </cell>
          <cell r="L217">
            <v>634.35336086999996</v>
          </cell>
        </row>
        <row r="218">
          <cell r="K218">
            <v>0.30808402000002388</v>
          </cell>
          <cell r="L218">
            <v>1891.9086003899997</v>
          </cell>
        </row>
        <row r="219">
          <cell r="K219">
            <v>0.30647518999990098</v>
          </cell>
          <cell r="L219">
            <v>1879.7470910699999</v>
          </cell>
        </row>
        <row r="220">
          <cell r="K220">
            <v>0.30660934000002271</v>
          </cell>
          <cell r="L220">
            <v>1879.7470910699999</v>
          </cell>
        </row>
        <row r="221">
          <cell r="K221">
            <v>0.30003579000003811</v>
          </cell>
          <cell r="L221">
            <v>1858.61046403</v>
          </cell>
        </row>
        <row r="222">
          <cell r="K222">
            <v>0.42616915999997218</v>
          </cell>
          <cell r="L222">
            <v>1861.3403333399999</v>
          </cell>
        </row>
        <row r="224">
          <cell r="K224">
            <v>0.42941995999990468</v>
          </cell>
          <cell r="L224">
            <v>1861.7931226799999</v>
          </cell>
        </row>
        <row r="225">
          <cell r="K225">
            <v>0.15643283999997948</v>
          </cell>
          <cell r="L225">
            <v>1860.88227282</v>
          </cell>
        </row>
        <row r="226">
          <cell r="K226">
            <v>0.15457386000002771</v>
          </cell>
          <cell r="L226">
            <v>1846.42935257</v>
          </cell>
        </row>
      </sheetData>
      <sheetData sheetId="11">
        <row r="108">
          <cell r="C108">
            <v>33.424003069999998</v>
          </cell>
        </row>
        <row r="109">
          <cell r="C109">
            <v>33.031292690000001</v>
          </cell>
        </row>
        <row r="110">
          <cell r="C110">
            <v>32.953957019999997</v>
          </cell>
        </row>
        <row r="111">
          <cell r="C111">
            <v>30.562226550000002</v>
          </cell>
        </row>
        <row r="112">
          <cell r="C112">
            <v>30.507567219999999</v>
          </cell>
        </row>
        <row r="113">
          <cell r="C113">
            <v>30.989424149999998</v>
          </cell>
        </row>
        <row r="114">
          <cell r="C114">
            <v>32.274455109999998</v>
          </cell>
        </row>
        <row r="115">
          <cell r="C115">
            <v>32.679468899999996</v>
          </cell>
        </row>
        <row r="116">
          <cell r="C116">
            <v>34.461547530000004</v>
          </cell>
        </row>
        <row r="117">
          <cell r="C117">
            <v>34.950911810000001</v>
          </cell>
        </row>
        <row r="118">
          <cell r="C118">
            <v>34.687747209999998</v>
          </cell>
        </row>
        <row r="119">
          <cell r="C119">
            <v>34.791215510000001</v>
          </cell>
        </row>
        <row r="121">
          <cell r="C121">
            <v>34.71355655</v>
          </cell>
        </row>
        <row r="122">
          <cell r="C122">
            <v>34.830175439999998</v>
          </cell>
        </row>
        <row r="123">
          <cell r="C123">
            <v>34.787388700000001</v>
          </cell>
        </row>
        <row r="124">
          <cell r="C124">
            <v>34.918021029999998</v>
          </cell>
        </row>
        <row r="125">
          <cell r="C125">
            <v>34.696526119999994</v>
          </cell>
        </row>
        <row r="126">
          <cell r="C126">
            <v>34.583504499999997</v>
          </cell>
        </row>
        <row r="127">
          <cell r="C127">
            <v>34.770172670000001</v>
          </cell>
        </row>
        <row r="128">
          <cell r="C128">
            <v>34.692037450000001</v>
          </cell>
        </row>
        <row r="129">
          <cell r="C129">
            <v>34.179977860000001</v>
          </cell>
        </row>
        <row r="130">
          <cell r="C130">
            <v>34.489346529999999</v>
          </cell>
        </row>
        <row r="131">
          <cell r="C131">
            <v>34.59268539</v>
          </cell>
        </row>
        <row r="132">
          <cell r="C132">
            <v>34.69664538</v>
          </cell>
        </row>
        <row r="134">
          <cell r="C134">
            <v>34.051273999999999</v>
          </cell>
        </row>
        <row r="135">
          <cell r="C135">
            <v>34.458464130000003</v>
          </cell>
        </row>
        <row r="136">
          <cell r="C136">
            <v>34.096011109999999</v>
          </cell>
        </row>
        <row r="137">
          <cell r="C137">
            <v>34.623155320000002</v>
          </cell>
        </row>
        <row r="138">
          <cell r="C138">
            <v>34.744725899999999</v>
          </cell>
        </row>
        <row r="139">
          <cell r="C139">
            <v>35.373287140000002</v>
          </cell>
        </row>
        <row r="140">
          <cell r="C140">
            <v>35.551179879999999</v>
          </cell>
        </row>
        <row r="141">
          <cell r="C141">
            <v>36.295339649999995</v>
          </cell>
        </row>
        <row r="142">
          <cell r="C142">
            <v>36.922837020000003</v>
          </cell>
        </row>
        <row r="143">
          <cell r="C143">
            <v>37.374032590000006</v>
          </cell>
        </row>
        <row r="144">
          <cell r="C144">
            <v>37.283964179999998</v>
          </cell>
        </row>
        <row r="148">
          <cell r="C148">
            <v>38.425629189999995</v>
          </cell>
        </row>
        <row r="149">
          <cell r="C149">
            <v>38.783530909999996</v>
          </cell>
        </row>
        <row r="150">
          <cell r="C150">
            <v>39.950588750000001</v>
          </cell>
        </row>
        <row r="151">
          <cell r="C151">
            <v>40.786598399999995</v>
          </cell>
        </row>
        <row r="152">
          <cell r="C152">
            <v>40.75031139</v>
          </cell>
        </row>
        <row r="153">
          <cell r="C153">
            <v>40.462323320000003</v>
          </cell>
        </row>
        <row r="154">
          <cell r="C154">
            <v>40.241348610000003</v>
          </cell>
        </row>
        <row r="155">
          <cell r="C155">
            <v>40.317429200000007</v>
          </cell>
        </row>
        <row r="156">
          <cell r="C156">
            <v>40.388914010000001</v>
          </cell>
        </row>
        <row r="157">
          <cell r="C157">
            <v>39.61625652</v>
          </cell>
        </row>
        <row r="158">
          <cell r="C158">
            <v>39.106175969999995</v>
          </cell>
        </row>
        <row r="159">
          <cell r="C159">
            <v>38.756865159999997</v>
          </cell>
        </row>
        <row r="161">
          <cell r="B161">
            <v>160.41680037</v>
          </cell>
          <cell r="C161">
            <v>39.173426479999996</v>
          </cell>
          <cell r="D161">
            <v>5424.8927521000005</v>
          </cell>
        </row>
        <row r="162">
          <cell r="B162">
            <v>166.80274062999999</v>
          </cell>
          <cell r="C162">
            <v>39.122966939999998</v>
          </cell>
          <cell r="D162">
            <v>5349.3497094500035</v>
          </cell>
        </row>
        <row r="163">
          <cell r="B163">
            <v>160.41680037</v>
          </cell>
          <cell r="C163">
            <v>39.173426479999996</v>
          </cell>
          <cell r="D163">
            <v>5424.8927521000005</v>
          </cell>
        </row>
        <row r="164">
          <cell r="B164">
            <v>169.81063768000001</v>
          </cell>
          <cell r="C164">
            <v>39.667997390000004</v>
          </cell>
          <cell r="D164">
            <v>5217.9626342299971</v>
          </cell>
        </row>
        <row r="165">
          <cell r="B165">
            <v>169.51704943999999</v>
          </cell>
          <cell r="C165">
            <v>39.998854259999995</v>
          </cell>
          <cell r="D165">
            <v>5160.2864640400012</v>
          </cell>
        </row>
        <row r="166">
          <cell r="B166">
            <v>166.409572</v>
          </cell>
          <cell r="C166">
            <v>39.377113170000001</v>
          </cell>
          <cell r="D166">
            <v>5190.3396606000015</v>
          </cell>
        </row>
        <row r="167">
          <cell r="B167">
            <v>169.94469622999998</v>
          </cell>
          <cell r="C167">
            <v>39.799387850000002</v>
          </cell>
          <cell r="D167">
            <v>5206.9082490299979</v>
          </cell>
        </row>
        <row r="168">
          <cell r="B168">
            <v>175.77536287999999</v>
          </cell>
          <cell r="C168">
            <v>40.303633479999995</v>
          </cell>
          <cell r="D168">
            <v>5404.8329024399982</v>
          </cell>
        </row>
        <row r="169">
          <cell r="B169">
            <v>176.32893934999998</v>
          </cell>
          <cell r="C169">
            <v>39.46962963</v>
          </cell>
          <cell r="D169">
            <v>5365.5740066399985</v>
          </cell>
        </row>
        <row r="170">
          <cell r="B170">
            <v>171.86788009</v>
          </cell>
          <cell r="C170">
            <v>39.380694009999999</v>
          </cell>
          <cell r="D170">
            <v>5235.0413676599992</v>
          </cell>
        </row>
        <row r="171">
          <cell r="B171">
            <v>173.42317938999997</v>
          </cell>
          <cell r="C171">
            <v>39.738863119999998</v>
          </cell>
          <cell r="D171">
            <v>5170.1624345099999</v>
          </cell>
        </row>
        <row r="172">
          <cell r="B172">
            <v>176.71149019999999</v>
          </cell>
          <cell r="C172">
            <v>39.340302890000004</v>
          </cell>
          <cell r="D172">
            <v>5387.9404822300003</v>
          </cell>
        </row>
        <row r="174">
          <cell r="B174">
            <v>182.11303057000001</v>
          </cell>
          <cell r="C174">
            <v>40.302078039999998</v>
          </cell>
          <cell r="D174">
            <v>5268.3278251499978</v>
          </cell>
        </row>
        <row r="175">
          <cell r="B175">
            <v>180.02416758000001</v>
          </cell>
          <cell r="C175">
            <v>40.32103481</v>
          </cell>
          <cell r="D175">
            <v>5344.2067212799975</v>
          </cell>
        </row>
        <row r="176">
          <cell r="B176">
            <v>181.46953527000002</v>
          </cell>
          <cell r="C176">
            <v>39.594672989999999</v>
          </cell>
          <cell r="D176">
            <v>5205.4786104199993</v>
          </cell>
        </row>
        <row r="177">
          <cell r="B177">
            <v>180.22869574000001</v>
          </cell>
          <cell r="C177">
            <v>39.057858809999999</v>
          </cell>
          <cell r="D177">
            <v>5091.6807742299998</v>
          </cell>
        </row>
        <row r="178">
          <cell r="B178">
            <v>178.46620193999999</v>
          </cell>
          <cell r="C178">
            <v>37.445486850000002</v>
          </cell>
          <cell r="D178">
            <v>5270.1674988800005</v>
          </cell>
        </row>
        <row r="179">
          <cell r="B179">
            <v>173.33966013</v>
          </cell>
          <cell r="C179">
            <v>37.497398340000004</v>
          </cell>
          <cell r="D179">
            <v>5489.4367326700021</v>
          </cell>
        </row>
        <row r="180">
          <cell r="B180">
            <v>169.47012531000001</v>
          </cell>
          <cell r="C180">
            <v>37.584238069999998</v>
          </cell>
          <cell r="D180">
            <v>5671.3684007500015</v>
          </cell>
        </row>
        <row r="181">
          <cell r="B181">
            <v>168.91230733</v>
          </cell>
          <cell r="C181">
            <v>36.493619000000002</v>
          </cell>
          <cell r="D181">
            <v>6009.8976592299996</v>
          </cell>
        </row>
        <row r="182">
          <cell r="B182">
            <v>166.65902897999999</v>
          </cell>
          <cell r="C182">
            <v>36.733145799999996</v>
          </cell>
          <cell r="D182">
            <v>5925.9026702700012</v>
          </cell>
        </row>
        <row r="183">
          <cell r="B183">
            <v>171.88662077000001</v>
          </cell>
          <cell r="C183">
            <v>36.341280149999996</v>
          </cell>
          <cell r="D183">
            <v>6214.6026527999984</v>
          </cell>
        </row>
        <row r="184">
          <cell r="B184">
            <v>173.33085343000002</v>
          </cell>
          <cell r="C184">
            <v>36.493619000000002</v>
          </cell>
          <cell r="D184">
            <v>6859.1931075599996</v>
          </cell>
        </row>
        <row r="185">
          <cell r="B185">
            <v>181.71590152000002</v>
          </cell>
          <cell r="C185">
            <v>36.698735360000001</v>
          </cell>
          <cell r="D185">
            <v>7231.2415506399993</v>
          </cell>
        </row>
        <row r="187">
          <cell r="C187">
            <v>36.854092189999996</v>
          </cell>
        </row>
        <row r="188">
          <cell r="C188">
            <v>35.575568130000001</v>
          </cell>
        </row>
        <row r="189">
          <cell r="C189">
            <v>33.809115169999998</v>
          </cell>
        </row>
        <row r="190">
          <cell r="C190">
            <v>33.730158799999998</v>
          </cell>
        </row>
        <row r="191">
          <cell r="C191">
            <v>32.115885370000001</v>
          </cell>
        </row>
        <row r="192">
          <cell r="C192">
            <v>32.525101460000002</v>
          </cell>
        </row>
        <row r="193">
          <cell r="C193">
            <v>32.190887440000004</v>
          </cell>
        </row>
        <row r="194">
          <cell r="C194">
            <v>30.630787510000001</v>
          </cell>
        </row>
        <row r="195">
          <cell r="C195">
            <v>30.50286311</v>
          </cell>
        </row>
        <row r="196">
          <cell r="C196">
            <v>30.77419007</v>
          </cell>
        </row>
        <row r="197">
          <cell r="C197">
            <v>29.457547870000003</v>
          </cell>
        </row>
        <row r="198">
          <cell r="C198">
            <v>29.72130537</v>
          </cell>
        </row>
        <row r="200">
          <cell r="C200">
            <v>29.56803094</v>
          </cell>
        </row>
        <row r="201">
          <cell r="C201">
            <v>28.358791409999998</v>
          </cell>
        </row>
        <row r="202">
          <cell r="C202">
            <v>28.518484280000003</v>
          </cell>
        </row>
        <row r="203">
          <cell r="C203">
            <v>28.47839269</v>
          </cell>
        </row>
        <row r="204">
          <cell r="C204">
            <v>28.612471750000001</v>
          </cell>
        </row>
        <row r="205">
          <cell r="C205">
            <v>28.535680190000001</v>
          </cell>
        </row>
        <row r="206">
          <cell r="C206">
            <v>29.204811920000001</v>
          </cell>
        </row>
        <row r="207">
          <cell r="C207">
            <v>29.44657934</v>
          </cell>
        </row>
        <row r="208">
          <cell r="C208">
            <v>29.316156500000002</v>
          </cell>
        </row>
        <row r="209">
          <cell r="C209">
            <v>29.40297631</v>
          </cell>
        </row>
        <row r="210">
          <cell r="C210">
            <v>29.785215000000001</v>
          </cell>
        </row>
        <row r="211">
          <cell r="C211">
            <v>29.971384539999999</v>
          </cell>
        </row>
        <row r="213">
          <cell r="C213">
            <v>30.491272079999998</v>
          </cell>
        </row>
        <row r="214">
          <cell r="C214">
            <v>30.403358090000001</v>
          </cell>
        </row>
        <row r="215">
          <cell r="C215">
            <v>30.522472079999996</v>
          </cell>
        </row>
        <row r="216">
          <cell r="C216">
            <v>30.337674070000002</v>
          </cell>
        </row>
        <row r="217">
          <cell r="C217">
            <v>30.460623100000003</v>
          </cell>
        </row>
        <row r="218">
          <cell r="C218">
            <v>30.012448670000001</v>
          </cell>
        </row>
        <row r="219">
          <cell r="C219">
            <v>34.017726590000002</v>
          </cell>
        </row>
        <row r="220">
          <cell r="C220">
            <v>1293.24069895</v>
          </cell>
        </row>
        <row r="221">
          <cell r="C221">
            <v>1284.93888393</v>
          </cell>
        </row>
        <row r="222">
          <cell r="C222">
            <v>1284.93888393</v>
          </cell>
        </row>
        <row r="223">
          <cell r="C223">
            <v>1270.4447229</v>
          </cell>
        </row>
        <row r="224">
          <cell r="C224">
            <v>1272.24323183</v>
          </cell>
        </row>
        <row r="226">
          <cell r="C226">
            <v>1272.24323183</v>
          </cell>
        </row>
        <row r="227">
          <cell r="C227">
            <v>1271.6186647</v>
          </cell>
        </row>
        <row r="228">
          <cell r="C228">
            <v>1261.6114077</v>
          </cell>
        </row>
      </sheetData>
      <sheetData sheetId="12">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0</v>
          </cell>
        </row>
        <row r="117">
          <cell r="D117">
            <v>0</v>
          </cell>
        </row>
        <row r="118">
          <cell r="D118">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9">
          <cell r="D129">
            <v>0</v>
          </cell>
        </row>
        <row r="130">
          <cell r="D130">
            <v>0</v>
          </cell>
        </row>
        <row r="131">
          <cell r="D131">
            <v>0</v>
          </cell>
        </row>
        <row r="133">
          <cell r="D133">
            <v>0</v>
          </cell>
        </row>
        <row r="134">
          <cell r="D134">
            <v>0</v>
          </cell>
        </row>
        <row r="135">
          <cell r="D135">
            <v>0</v>
          </cell>
        </row>
        <row r="136">
          <cell r="D136">
            <v>0</v>
          </cell>
        </row>
        <row r="137">
          <cell r="D137">
            <v>0</v>
          </cell>
        </row>
        <row r="138">
          <cell r="D138">
            <v>0</v>
          </cell>
        </row>
        <row r="139">
          <cell r="D139">
            <v>0</v>
          </cell>
        </row>
        <row r="140">
          <cell r="D140">
            <v>0</v>
          </cell>
        </row>
        <row r="141">
          <cell r="D141">
            <v>0</v>
          </cell>
        </row>
        <row r="142">
          <cell r="D142">
            <v>0</v>
          </cell>
        </row>
        <row r="143">
          <cell r="D143">
            <v>0</v>
          </cell>
        </row>
        <row r="146">
          <cell r="D146">
            <v>977.47744094000006</v>
          </cell>
        </row>
        <row r="147">
          <cell r="D147">
            <v>1049.9019353699998</v>
          </cell>
        </row>
        <row r="148">
          <cell r="D148">
            <v>786.14324357999988</v>
          </cell>
        </row>
        <row r="149">
          <cell r="D149">
            <v>908.57696142999987</v>
          </cell>
        </row>
        <row r="150">
          <cell r="D150">
            <v>711.24736000000007</v>
          </cell>
        </row>
        <row r="151">
          <cell r="D151">
            <v>825.53685502999838</v>
          </cell>
        </row>
        <row r="152">
          <cell r="D152">
            <v>946.19131293000032</v>
          </cell>
        </row>
        <row r="153">
          <cell r="D153">
            <v>528.56175248000022</v>
          </cell>
        </row>
        <row r="154">
          <cell r="D154">
            <v>608.05009442000005</v>
          </cell>
        </row>
        <row r="155">
          <cell r="D155">
            <v>579.88478103000011</v>
          </cell>
        </row>
        <row r="156">
          <cell r="D156">
            <v>455.42533997000032</v>
          </cell>
        </row>
        <row r="158">
          <cell r="D158">
            <v>212.35120424999991</v>
          </cell>
        </row>
        <row r="160">
          <cell r="D160">
            <v>191.27674521999984</v>
          </cell>
        </row>
        <row r="161">
          <cell r="D161">
            <v>633.35525058000007</v>
          </cell>
        </row>
        <row r="162">
          <cell r="D162">
            <v>796.14329863</v>
          </cell>
        </row>
        <row r="163">
          <cell r="D163">
            <v>517.34342734000006</v>
          </cell>
        </row>
        <row r="164">
          <cell r="D164">
            <v>456.70719943999995</v>
          </cell>
        </row>
        <row r="165">
          <cell r="D165">
            <v>526.68713795000008</v>
          </cell>
        </row>
        <row r="166">
          <cell r="D166">
            <v>533.90931345999991</v>
          </cell>
        </row>
        <row r="167">
          <cell r="D167">
            <v>481.22284371999967</v>
          </cell>
        </row>
        <row r="168">
          <cell r="D168">
            <v>794.3836458899998</v>
          </cell>
        </row>
        <row r="169">
          <cell r="D169">
            <v>562.83319207000034</v>
          </cell>
        </row>
        <row r="170">
          <cell r="D170">
            <v>497.0288008199999</v>
          </cell>
        </row>
        <row r="171">
          <cell r="D171">
            <v>467.52014291999978</v>
          </cell>
        </row>
        <row r="173">
          <cell r="D173">
            <v>581.68316097000002</v>
          </cell>
        </row>
        <row r="174">
          <cell r="D174">
            <v>458.90880485999969</v>
          </cell>
        </row>
        <row r="175">
          <cell r="D175">
            <v>463.47829552999997</v>
          </cell>
        </row>
        <row r="176">
          <cell r="D176">
            <v>680.6525141100002</v>
          </cell>
        </row>
        <row r="177">
          <cell r="D177">
            <v>376.90027356999985</v>
          </cell>
        </row>
        <row r="178">
          <cell r="D178">
            <v>297.03597122000008</v>
          </cell>
        </row>
        <row r="179">
          <cell r="D179">
            <v>222.19906390999995</v>
          </cell>
        </row>
        <row r="180">
          <cell r="D180">
            <v>43.276177569999845</v>
          </cell>
        </row>
        <row r="181">
          <cell r="D181">
            <v>-10.596998827000107</v>
          </cell>
        </row>
        <row r="182">
          <cell r="D182">
            <v>74.023474253000131</v>
          </cell>
        </row>
        <row r="183">
          <cell r="D183">
            <v>5.331514253000023</v>
          </cell>
        </row>
        <row r="184">
          <cell r="D184">
            <v>162.23134746300002</v>
          </cell>
        </row>
        <row r="186">
          <cell r="D186">
            <v>218.49722946300017</v>
          </cell>
        </row>
        <row r="187">
          <cell r="D187">
            <v>68.913631462999774</v>
          </cell>
        </row>
        <row r="188">
          <cell r="D188">
            <v>-6.9459212470001148</v>
          </cell>
        </row>
        <row r="189">
          <cell r="D189">
            <v>-169.97322719700037</v>
          </cell>
        </row>
        <row r="190">
          <cell r="D190">
            <v>32.907021492999775</v>
          </cell>
        </row>
        <row r="191">
          <cell r="D191">
            <v>-156.08788423999977</v>
          </cell>
        </row>
        <row r="192">
          <cell r="D192">
            <v>24.978977259999965</v>
          </cell>
        </row>
        <row r="193">
          <cell r="D193">
            <v>180.03188996000017</v>
          </cell>
        </row>
        <row r="194">
          <cell r="D194">
            <v>255.65955168999994</v>
          </cell>
        </row>
        <row r="195">
          <cell r="D195">
            <v>287.6801486899999</v>
          </cell>
        </row>
        <row r="196">
          <cell r="D196">
            <v>213.71640272899981</v>
          </cell>
        </row>
        <row r="197">
          <cell r="D197">
            <v>410.99034302999962</v>
          </cell>
        </row>
        <row r="199">
          <cell r="D199">
            <v>350.82861819999994</v>
          </cell>
        </row>
        <row r="200">
          <cell r="D200">
            <v>282.06276648999983</v>
          </cell>
        </row>
        <row r="201">
          <cell r="D201">
            <v>329.74796975000004</v>
          </cell>
        </row>
        <row r="202">
          <cell r="D202">
            <v>310.37903606999998</v>
          </cell>
        </row>
        <row r="203">
          <cell r="D203">
            <v>344.07962404999989</v>
          </cell>
        </row>
        <row r="204">
          <cell r="D204">
            <v>321.85516593999978</v>
          </cell>
        </row>
        <row r="205">
          <cell r="D205">
            <v>367.13012533000006</v>
          </cell>
        </row>
        <row r="206">
          <cell r="D206">
            <v>354.17160021013024</v>
          </cell>
        </row>
        <row r="207">
          <cell r="D207">
            <v>369.92767194013004</v>
          </cell>
        </row>
        <row r="208">
          <cell r="D208">
            <v>391.89905180012988</v>
          </cell>
        </row>
        <row r="209">
          <cell r="D209">
            <v>466.97971229013001</v>
          </cell>
        </row>
        <row r="210">
          <cell r="D210">
            <v>413.92833757002995</v>
          </cell>
        </row>
        <row r="212">
          <cell r="D212">
            <v>357.44479077012988</v>
          </cell>
        </row>
        <row r="213">
          <cell r="D213">
            <v>386.50721964012996</v>
          </cell>
        </row>
        <row r="214">
          <cell r="D214">
            <v>370.39287460002993</v>
          </cell>
        </row>
        <row r="215">
          <cell r="D215">
            <v>347.40116221002995</v>
          </cell>
        </row>
        <row r="216">
          <cell r="D216">
            <v>315.31578072013008</v>
          </cell>
        </row>
        <row r="217">
          <cell r="D217">
            <v>486.07707860003006</v>
          </cell>
        </row>
        <row r="218">
          <cell r="D218">
            <v>499.17801356003019</v>
          </cell>
        </row>
        <row r="219">
          <cell r="D219">
            <v>500.37095906002969</v>
          </cell>
        </row>
        <row r="220">
          <cell r="D220">
            <v>586.93339601003004</v>
          </cell>
        </row>
        <row r="221">
          <cell r="D221">
            <v>448.6456396200299</v>
          </cell>
        </row>
        <row r="222">
          <cell r="D222">
            <v>553.99905287003014</v>
          </cell>
        </row>
        <row r="223">
          <cell r="D223">
            <v>455.16774334003026</v>
          </cell>
        </row>
        <row r="225">
          <cell r="D225">
            <v>667.96382191002999</v>
          </cell>
        </row>
        <row r="226">
          <cell r="D226">
            <v>506.15828986999986</v>
          </cell>
        </row>
        <row r="227">
          <cell r="D227">
            <v>660.34340379003038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PSC &amp; M3"/>
      <sheetName val="Money Supply"/>
      <sheetName val="Sheet1"/>
      <sheetName val="Sheet2"/>
      <sheetName val="IFC"/>
      <sheetName val="Sheet3"/>
    </sheetNames>
    <sheetDataSet>
      <sheetData sheetId="0"/>
      <sheetData sheetId="1">
        <row r="10">
          <cell r="FT10">
            <v>161.63215876999999</v>
          </cell>
        </row>
      </sheetData>
      <sheetData sheetId="2">
        <row r="21">
          <cell r="FR21">
            <v>1.8869024390243903</v>
          </cell>
          <cell r="FS21">
            <v>1.9588661417322835</v>
          </cell>
          <cell r="FT21">
            <v>1.9574430379746834</v>
          </cell>
          <cell r="FU21">
            <v>1.9436582278481012</v>
          </cell>
          <cell r="FV21">
            <v>1.9389286846275755</v>
          </cell>
          <cell r="FW21">
            <v>1.9465990491283676</v>
          </cell>
          <cell r="FX21">
            <v>1.9500855784469098</v>
          </cell>
          <cell r="FY21">
            <v>1.9475752773375594</v>
          </cell>
          <cell r="FZ21">
            <v>1.8856545166402536</v>
          </cell>
          <cell r="GA21">
            <v>1.9144285714285716</v>
          </cell>
          <cell r="GB21">
            <v>1.9301428571428569</v>
          </cell>
          <cell r="GC21">
            <v>1.9324285714285714</v>
          </cell>
          <cell r="GD21">
            <v>1.9427142857142856</v>
          </cell>
          <cell r="GE21">
            <v>1.9555714285714285</v>
          </cell>
          <cell r="GF21">
            <v>1.9721428571428572</v>
          </cell>
          <cell r="GG21">
            <v>1.9865714285714287</v>
          </cell>
          <cell r="GH21">
            <v>2.0078571428571426</v>
          </cell>
          <cell r="GI21">
            <v>2.0191428571428571</v>
          </cell>
          <cell r="GJ21">
            <v>2.0334285714285714</v>
          </cell>
          <cell r="GK21">
            <v>2.0383627608346711</v>
          </cell>
          <cell r="GL21">
            <v>2.0463081861958266</v>
          </cell>
          <cell r="GM21">
            <v>2.0523756019261641</v>
          </cell>
          <cell r="GN21">
            <v>2.1022150882825046</v>
          </cell>
          <cell r="GO21">
            <v>2.0887800963081862</v>
          </cell>
          <cell r="GP21">
            <v>2.1056821829855541</v>
          </cell>
          <cell r="JI21">
            <v>2.7088450704225355</v>
          </cell>
          <cell r="JJ21">
            <v>2.7170140845070425</v>
          </cell>
        </row>
        <row r="23">
          <cell r="FR23">
            <v>0.45145176000000004</v>
          </cell>
          <cell r="FS23">
            <v>0.46190853000000004</v>
          </cell>
          <cell r="FT23">
            <v>0.45657509000000002</v>
          </cell>
          <cell r="FU23">
            <v>0.45180209999999998</v>
          </cell>
          <cell r="FV23">
            <v>0.45153940000000004</v>
          </cell>
          <cell r="FW23">
            <v>0.45319927000000004</v>
          </cell>
          <cell r="FX23">
            <v>0.45491485999999998</v>
          </cell>
          <cell r="FY23">
            <v>0.44497734999999999</v>
          </cell>
          <cell r="FZ23">
            <v>0.43657299999999999</v>
          </cell>
          <cell r="GA23">
            <v>0.43307784000000005</v>
          </cell>
          <cell r="GB23">
            <v>0.43872528999999999</v>
          </cell>
          <cell r="GC23">
            <v>0.43536089</v>
          </cell>
          <cell r="GD23">
            <v>0.43872528999999999</v>
          </cell>
          <cell r="GE23">
            <v>0.44551404</v>
          </cell>
          <cell r="GF23">
            <v>0.45415485</v>
          </cell>
          <cell r="GG23">
            <v>0.46212587999999999</v>
          </cell>
          <cell r="GH23">
            <v>0.47157634000000004</v>
          </cell>
          <cell r="GI23">
            <v>0.47612715999999999</v>
          </cell>
          <cell r="GJ23">
            <v>0.47620632000000002</v>
          </cell>
          <cell r="GK23">
            <v>0.47307309000000003</v>
          </cell>
          <cell r="GL23">
            <v>0.48069785999999998</v>
          </cell>
          <cell r="GM23">
            <v>0.48611143000000001</v>
          </cell>
          <cell r="GN23">
            <v>0.50294656999999998</v>
          </cell>
          <cell r="GO23">
            <v>0.49751478000000005</v>
          </cell>
          <cell r="GP23">
            <v>0.50287064000000004</v>
          </cell>
          <cell r="JI23">
            <v>0.52160509999999993</v>
          </cell>
          <cell r="JJ23">
            <v>0.52267063000000002</v>
          </cell>
        </row>
        <row r="703">
          <cell r="FR703">
            <v>5550.9502143119507</v>
          </cell>
          <cell r="FS703">
            <v>5514.3826697918894</v>
          </cell>
          <cell r="FT703">
            <v>5096.0240581205044</v>
          </cell>
          <cell r="FU703">
            <v>5110.8196578930383</v>
          </cell>
          <cell r="FV703">
            <v>5097.6576960203656</v>
          </cell>
          <cell r="FW703">
            <v>5442.6626039389357</v>
          </cell>
          <cell r="FX703">
            <v>5425.1705518455601</v>
          </cell>
          <cell r="FY703">
            <v>5484.4850943523907</v>
          </cell>
          <cell r="FZ703">
            <v>5351.4499105775421</v>
          </cell>
          <cell r="GA703">
            <v>5216.784730772858</v>
          </cell>
          <cell r="GZ703">
            <v>7378.2620396887878</v>
          </cell>
          <cell r="HA703">
            <v>7248.7571321923269</v>
          </cell>
          <cell r="HB703">
            <v>6913.0433484072719</v>
          </cell>
          <cell r="HC703">
            <v>7031.0455459716213</v>
          </cell>
          <cell r="HD703">
            <v>6696.6986474194928</v>
          </cell>
          <cell r="HE703">
            <v>7033.8498681624678</v>
          </cell>
          <cell r="HF703">
            <v>6572.4523462067591</v>
          </cell>
          <cell r="HG703">
            <v>6586.6670159928863</v>
          </cell>
          <cell r="HH703">
            <v>6425.0933764814299</v>
          </cell>
          <cell r="HI703">
            <v>6398.1308234514254</v>
          </cell>
          <cell r="HJ703">
            <v>7428.61143478336</v>
          </cell>
          <cell r="HK703">
            <v>7848.1756405412589</v>
          </cell>
          <cell r="HL703">
            <v>7158.6126172509003</v>
          </cell>
          <cell r="HM703">
            <v>7232.8822496079729</v>
          </cell>
          <cell r="HN703">
            <v>6912.0608934632401</v>
          </cell>
          <cell r="HO703">
            <v>6884.4514207607199</v>
          </cell>
          <cell r="HP703">
            <v>6742.6509929873273</v>
          </cell>
          <cell r="HQ703">
            <v>7892.7943162547353</v>
          </cell>
          <cell r="HR703">
            <v>7320.2574617599939</v>
          </cell>
          <cell r="HS703">
            <v>7356.4618191500076</v>
          </cell>
          <cell r="HT703">
            <v>7154.654659630005</v>
          </cell>
          <cell r="HU703">
            <v>6995.9921435000033</v>
          </cell>
          <cell r="HV703">
            <v>6868.9618885399914</v>
          </cell>
          <cell r="HW703">
            <v>9361.018162710001</v>
          </cell>
          <cell r="HX703">
            <v>8442.9612539899936</v>
          </cell>
          <cell r="HY703">
            <v>8271.8280229600041</v>
          </cell>
          <cell r="HZ703">
            <v>8073.5307504300017</v>
          </cell>
          <cell r="IA703">
            <v>8817.2055143399994</v>
          </cell>
          <cell r="IB703">
            <v>8677.8132100499952</v>
          </cell>
          <cell r="IC703">
            <v>8547.4185441699974</v>
          </cell>
          <cell r="ID703">
            <v>7856.0072594399981</v>
          </cell>
          <cell r="IE703">
            <v>6684.6193707999983</v>
          </cell>
          <cell r="IF703">
            <v>6331.4259755799958</v>
          </cell>
          <cell r="IG703">
            <v>6515.853547790005</v>
          </cell>
          <cell r="IH703">
            <v>6453.3509127299994</v>
          </cell>
          <cell r="II703">
            <v>8822.7383445399955</v>
          </cell>
          <cell r="IJ703">
            <v>8487.4453089200069</v>
          </cell>
          <cell r="IK703">
            <v>8423.6471772900022</v>
          </cell>
          <cell r="IL703">
            <v>8043.8485904100016</v>
          </cell>
          <cell r="JI703">
            <v>13221.757453120004</v>
          </cell>
          <cell r="JJ703">
            <v>12275.270251800001</v>
          </cell>
        </row>
      </sheetData>
      <sheetData sheetId="3"/>
      <sheetData sheetId="4">
        <row r="333">
          <cell r="GB333">
            <v>47.623465200007104</v>
          </cell>
        </row>
      </sheetData>
      <sheetData sheetId="5">
        <row r="17">
          <cell r="GB17">
            <v>1540.2517179999998</v>
          </cell>
        </row>
      </sheetData>
      <sheetData sheetId="6">
        <row r="79">
          <cell r="FS79">
            <v>3332.6797900000001</v>
          </cell>
        </row>
      </sheetData>
      <sheetData sheetId="7"/>
      <sheetData sheetId="8"/>
      <sheetData sheetId="9">
        <row r="8">
          <cell r="GB8">
            <v>6840.5321190414288</v>
          </cell>
        </row>
      </sheetData>
      <sheetData sheetId="10"/>
      <sheetData sheetId="11">
        <row r="100">
          <cell r="GB100">
            <v>1498.6871349699995</v>
          </cell>
        </row>
      </sheetData>
      <sheetData sheetId="12"/>
      <sheetData sheetId="13"/>
      <sheetData sheetId="14">
        <row r="11">
          <cell r="CU11">
            <v>0.216557</v>
          </cell>
        </row>
      </sheetData>
      <sheetData sheetId="15">
        <row r="79">
          <cell r="CR79">
            <v>1362.2374921799999</v>
          </cell>
        </row>
      </sheetData>
      <sheetData sheetId="16"/>
      <sheetData sheetId="17"/>
      <sheetData sheetId="18">
        <row r="237">
          <cell r="CX237">
            <v>8430.0633811908865</v>
          </cell>
        </row>
      </sheetData>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Money Supply"/>
      <sheetName val="PSC &amp; M3"/>
      <sheetName val="Sheet1"/>
      <sheetName val="Sheet2"/>
      <sheetName val="IFC"/>
      <sheetName val="Sheet3"/>
    </sheetNames>
    <sheetDataSet>
      <sheetData sheetId="0"/>
      <sheetData sheetId="1">
        <row r="10">
          <cell r="GQ10">
            <v>180.22869574000001</v>
          </cell>
        </row>
      </sheetData>
      <sheetData sheetId="2">
        <row r="21">
          <cell r="GQ21">
            <v>2.0770786516853934</v>
          </cell>
          <cell r="GR21">
            <v>2.0429855537720707</v>
          </cell>
          <cell r="GS21">
            <v>2.0796217105263159</v>
          </cell>
          <cell r="GT21">
            <v>2.0603099510603591</v>
          </cell>
          <cell r="GU21">
            <v>2.0964617940199335</v>
          </cell>
          <cell r="GV21">
            <v>2.1101839464882941</v>
          </cell>
          <cell r="GW21">
            <v>2.0802341137123745</v>
          </cell>
          <cell r="GX21">
            <v>2.081889632107023</v>
          </cell>
          <cell r="GY21">
            <v>2.1072727272727279</v>
          </cell>
          <cell r="GZ21">
            <v>2.1169696969696972</v>
          </cell>
          <cell r="HA21">
            <v>2.1212984822934233</v>
          </cell>
          <cell r="HB21">
            <v>2.1031818181818185</v>
          </cell>
          <cell r="HC21">
            <v>2.0935641891891894</v>
          </cell>
          <cell r="HD21">
            <v>2.0971065989847717</v>
          </cell>
          <cell r="HE21">
            <v>2.1240916808149408</v>
          </cell>
          <cell r="HF21">
            <v>2.1017826825127335</v>
          </cell>
          <cell r="HG21">
            <v>2.0930730050933786</v>
          </cell>
          <cell r="HH21">
            <v>2.0882142857142858</v>
          </cell>
          <cell r="HI21">
            <v>2.0882142857142858</v>
          </cell>
          <cell r="HJ21">
            <v>2.1049574105621809</v>
          </cell>
          <cell r="HK21">
            <v>2.1201362862010225</v>
          </cell>
          <cell r="HL21">
            <v>2.1095570698466779</v>
          </cell>
          <cell r="HM21">
            <v>2.1000511073253829</v>
          </cell>
          <cell r="HN21">
            <v>2.1014310051107326</v>
          </cell>
          <cell r="HO21">
            <v>2.0911584327086881</v>
          </cell>
          <cell r="HP21">
            <v>2.0937649063032366</v>
          </cell>
          <cell r="HQ21">
            <v>2.1484775086505188</v>
          </cell>
          <cell r="HR21">
            <v>2.1985937500000001</v>
          </cell>
          <cell r="HS21">
            <v>2.2239721254355405</v>
          </cell>
          <cell r="HT21">
            <v>2.2142832167832167</v>
          </cell>
          <cell r="HU21">
            <v>2.2142832167832167</v>
          </cell>
          <cell r="HV21">
            <v>2.2441783216783215</v>
          </cell>
          <cell r="HW21">
            <v>2.2441783216783215</v>
          </cell>
          <cell r="HX21">
            <v>2.2441783216783215</v>
          </cell>
          <cell r="HY21">
            <v>2.2441783216783215</v>
          </cell>
          <cell r="HZ21">
            <v>2.2372105263157898</v>
          </cell>
          <cell r="IA21">
            <v>2.2293881118881123</v>
          </cell>
          <cell r="IB21">
            <v>2.2790526315789479</v>
          </cell>
          <cell r="IC21">
            <v>2.2790526315789479</v>
          </cell>
          <cell r="ID21">
            <v>2.2539473684210529</v>
          </cell>
          <cell r="IE21">
            <v>2.2462105263157897</v>
          </cell>
          <cell r="IF21">
            <v>2.2318421052631581</v>
          </cell>
          <cell r="IG21">
            <v>2.2318421052631581</v>
          </cell>
          <cell r="IH21">
            <v>2.2073684210526316</v>
          </cell>
          <cell r="II21">
            <v>2.2098947368421058</v>
          </cell>
          <cell r="IJ21">
            <v>2.195842105263158</v>
          </cell>
          <cell r="IK21">
            <v>2.2013684210526323</v>
          </cell>
          <cell r="IL21">
            <v>2.1841578947368423</v>
          </cell>
        </row>
        <row r="23">
          <cell r="GQ23">
            <v>0.49580834999999995</v>
          </cell>
          <cell r="GR23">
            <v>0.48248504999999997</v>
          </cell>
          <cell r="GS23">
            <v>0.48439209000000005</v>
          </cell>
          <cell r="GT23">
            <v>0.48817608000000001</v>
          </cell>
          <cell r="GU23">
            <v>0.49019836999999999</v>
          </cell>
          <cell r="GV23">
            <v>0.49254987</v>
          </cell>
          <cell r="GW23">
            <v>0.48339953000000002</v>
          </cell>
          <cell r="GX23">
            <v>0.48682387999999999</v>
          </cell>
          <cell r="GY23">
            <v>0.48784834999999999</v>
          </cell>
          <cell r="GZ23">
            <v>0.49165304999999998</v>
          </cell>
          <cell r="HA23">
            <v>0.48893057000000001</v>
          </cell>
          <cell r="HB23">
            <v>0.48383574000000001</v>
          </cell>
          <cell r="HC23">
            <v>0.48244728999999997</v>
          </cell>
          <cell r="HD23">
            <v>0.48081864000000002</v>
          </cell>
          <cell r="HE23">
            <v>0.48998597999999999</v>
          </cell>
          <cell r="HF23">
            <v>0.48182001000000002</v>
          </cell>
          <cell r="HG23">
            <v>0.47933384000000001</v>
          </cell>
          <cell r="HH23">
            <v>0.47623940000000003</v>
          </cell>
          <cell r="HI23">
            <v>0.48525735999999997</v>
          </cell>
          <cell r="HJ23">
            <v>0.48049740999999996</v>
          </cell>
          <cell r="HK23">
            <v>0.48809083000000003</v>
          </cell>
          <cell r="HL23">
            <v>0.48237514000000004</v>
          </cell>
          <cell r="HM23">
            <v>0.48091853000000001</v>
          </cell>
          <cell r="HN23">
            <v>0.48211582000000003</v>
          </cell>
          <cell r="HO23">
            <v>0.47928595000000002</v>
          </cell>
          <cell r="HP23">
            <v>0.48811909999999997</v>
          </cell>
          <cell r="HQ23">
            <v>0.49308931</v>
          </cell>
          <cell r="HR23">
            <v>0.51900946000000003</v>
          </cell>
          <cell r="HS23">
            <v>0.52217705000000003</v>
          </cell>
          <cell r="HT23">
            <v>0.51648192999999998</v>
          </cell>
          <cell r="HU23">
            <v>0.51516583000000005</v>
          </cell>
          <cell r="HV23">
            <v>0.52791643999999993</v>
          </cell>
          <cell r="HW23">
            <v>0.53915683999999997</v>
          </cell>
          <cell r="HX23">
            <v>0.53313726000000006</v>
          </cell>
          <cell r="HY23">
            <v>0.53313726000000006</v>
          </cell>
          <cell r="HZ23">
            <v>0.53691822999999994</v>
          </cell>
          <cell r="IA23">
            <v>0.53497582999999993</v>
          </cell>
          <cell r="IB23">
            <v>0.53762381000000004</v>
          </cell>
          <cell r="IC23">
            <v>0.5268121899999999</v>
          </cell>
          <cell r="ID23">
            <v>0.52674246999999996</v>
          </cell>
          <cell r="IE23">
            <v>0.52452084999999993</v>
          </cell>
          <cell r="IF23">
            <v>0.51578358000000002</v>
          </cell>
          <cell r="IG23">
            <v>0.51930621999999993</v>
          </cell>
          <cell r="IH23">
            <v>0.50635485999999996</v>
          </cell>
          <cell r="II23">
            <v>0.50674542999999994</v>
          </cell>
          <cell r="IJ23">
            <v>0.50674542999999994</v>
          </cell>
          <cell r="IK23">
            <v>0.50533457000000004</v>
          </cell>
          <cell r="IL23">
            <v>0.50233936000000001</v>
          </cell>
        </row>
      </sheetData>
      <sheetData sheetId="3"/>
      <sheetData sheetId="4">
        <row r="333">
          <cell r="GQ333">
            <v>59.154141629999998</v>
          </cell>
        </row>
      </sheetData>
      <sheetData sheetId="5">
        <row r="17">
          <cell r="GS17">
            <v>976.60500000000002</v>
          </cell>
        </row>
      </sheetData>
      <sheetData sheetId="6">
        <row r="79">
          <cell r="GQ79">
            <v>2444.8530000000001</v>
          </cell>
        </row>
      </sheetData>
      <sheetData sheetId="7"/>
      <sheetData sheetId="8"/>
      <sheetData sheetId="9">
        <row r="8">
          <cell r="GQ8">
            <v>6952.6864263857287</v>
          </cell>
        </row>
      </sheetData>
      <sheetData sheetId="10"/>
      <sheetData sheetId="11">
        <row r="100">
          <cell r="GM100">
            <v>1522.3345670999997</v>
          </cell>
        </row>
      </sheetData>
      <sheetData sheetId="12"/>
      <sheetData sheetId="13"/>
      <sheetData sheetId="14">
        <row r="11">
          <cell r="DS11">
            <v>0.34757999999999994</v>
          </cell>
        </row>
      </sheetData>
      <sheetData sheetId="15">
        <row r="79">
          <cell r="DS79">
            <v>1689.8046143300003</v>
          </cell>
        </row>
      </sheetData>
      <sheetData sheetId="16"/>
      <sheetData sheetId="17"/>
      <sheetData sheetId="18">
        <row r="237">
          <cell r="DV237">
            <v>8610.64155351316</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360"/>
  <sheetViews>
    <sheetView showGridLines="0" tabSelected="1" zoomScale="70" zoomScaleNormal="70" zoomScaleSheetLayoutView="90" workbookViewId="0">
      <pane xSplit="1" ySplit="6" topLeftCell="B22" activePane="bottomRight" state="frozen"/>
      <selection activeCell="T139" sqref="T139"/>
      <selection pane="topRight" activeCell="T139" sqref="T139"/>
      <selection pane="bottomLeft" activeCell="T139" sqref="T139"/>
      <selection pane="bottomRight" activeCell="P77" sqref="P77"/>
    </sheetView>
  </sheetViews>
  <sheetFormatPr defaultColWidth="9.1796875" defaultRowHeight="14" x14ac:dyDescent="0.3"/>
  <cols>
    <col min="1" max="1" width="13.1796875" style="18" customWidth="1"/>
    <col min="2" max="2" width="12.1796875" style="1" customWidth="1"/>
    <col min="3" max="3" width="13.81640625" style="1" customWidth="1"/>
    <col min="4" max="4" width="11.81640625" style="1" customWidth="1"/>
    <col min="5" max="5" width="15.1796875" style="1" customWidth="1"/>
    <col min="6" max="6" width="16" style="1" customWidth="1"/>
    <col min="7" max="7" width="11.81640625" style="1" customWidth="1"/>
    <col min="8" max="8" width="14.1796875" style="1" customWidth="1"/>
    <col min="9" max="9" width="11.54296875" style="1" customWidth="1"/>
    <col min="10" max="10" width="15.81640625" style="2" customWidth="1"/>
    <col min="11" max="11" width="10.1796875" style="1" customWidth="1"/>
    <col min="12" max="12" width="7.1796875" style="1" customWidth="1"/>
    <col min="13" max="13" width="8.1796875" style="1" customWidth="1"/>
    <col min="14" max="14" width="2.54296875" style="1" customWidth="1"/>
    <col min="15" max="15" width="9.36328125" style="3" customWidth="1"/>
    <col min="16" max="16" width="12" style="4" customWidth="1"/>
    <col min="17" max="17" width="7.453125" style="38" customWidth="1"/>
    <col min="18" max="18" width="19" style="39" bestFit="1" customWidth="1"/>
    <col min="19" max="19" width="18.54296875" style="39" bestFit="1" customWidth="1"/>
    <col min="20" max="25" width="9.1796875" style="39"/>
    <col min="26" max="16384" width="9.1796875" style="3"/>
  </cols>
  <sheetData>
    <row r="1" spans="1:17" ht="19.5" customHeight="1" x14ac:dyDescent="0.4">
      <c r="M1" s="94"/>
      <c r="N1" s="95"/>
    </row>
    <row r="2" spans="1:17" ht="23.25" customHeight="1" x14ac:dyDescent="0.3">
      <c r="A2" s="96" t="s">
        <v>0</v>
      </c>
      <c r="B2" s="97"/>
      <c r="C2" s="97"/>
      <c r="D2" s="97"/>
      <c r="E2" s="97"/>
      <c r="F2" s="97"/>
      <c r="G2" s="97"/>
      <c r="H2" s="97"/>
      <c r="I2" s="97"/>
      <c r="J2" s="97"/>
      <c r="K2" s="97"/>
      <c r="L2" s="97"/>
      <c r="M2" s="98"/>
    </row>
    <row r="3" spans="1:17" ht="19.5" customHeight="1" x14ac:dyDescent="0.3">
      <c r="A3" s="96" t="s">
        <v>1</v>
      </c>
      <c r="B3" s="96"/>
      <c r="C3" s="96"/>
      <c r="D3" s="96"/>
      <c r="E3" s="96"/>
      <c r="F3" s="96"/>
      <c r="G3" s="96"/>
      <c r="H3" s="96"/>
      <c r="I3" s="96"/>
      <c r="J3" s="96"/>
      <c r="K3" s="96"/>
      <c r="L3" s="96"/>
      <c r="M3" s="99"/>
    </row>
    <row r="4" spans="1:17" x14ac:dyDescent="0.3">
      <c r="A4" s="83"/>
      <c r="B4" s="5"/>
      <c r="C4" s="5"/>
      <c r="D4" s="5"/>
      <c r="E4" s="5"/>
      <c r="F4" s="5"/>
      <c r="G4" s="5"/>
      <c r="H4" s="5"/>
      <c r="I4" s="5"/>
      <c r="J4" s="6"/>
      <c r="K4" s="5"/>
      <c r="L4" s="5"/>
      <c r="M4" s="5"/>
    </row>
    <row r="5" spans="1:17" ht="31.5" customHeight="1" x14ac:dyDescent="0.35">
      <c r="A5" s="100" t="s">
        <v>2</v>
      </c>
      <c r="B5" s="101" t="s">
        <v>3</v>
      </c>
      <c r="C5" s="103" t="s">
        <v>4</v>
      </c>
      <c r="D5" s="105" t="s">
        <v>5</v>
      </c>
      <c r="E5" s="103" t="s">
        <v>6</v>
      </c>
      <c r="F5" s="107" t="s">
        <v>7</v>
      </c>
      <c r="G5" s="101" t="s">
        <v>8</v>
      </c>
      <c r="H5" s="106"/>
      <c r="I5" s="109" t="s">
        <v>9</v>
      </c>
      <c r="J5" s="100" t="s">
        <v>10</v>
      </c>
      <c r="K5" s="103" t="s">
        <v>11</v>
      </c>
      <c r="L5" s="100" t="s">
        <v>12</v>
      </c>
      <c r="M5" s="105"/>
      <c r="N5" s="111"/>
      <c r="P5" s="113"/>
    </row>
    <row r="6" spans="1:17" ht="59.25" customHeight="1" thickBot="1" x14ac:dyDescent="0.4">
      <c r="A6" s="101"/>
      <c r="B6" s="102"/>
      <c r="C6" s="104"/>
      <c r="D6" s="106"/>
      <c r="E6" s="104"/>
      <c r="F6" s="108"/>
      <c r="G6" s="35" t="s">
        <v>13</v>
      </c>
      <c r="H6" s="36" t="s">
        <v>14</v>
      </c>
      <c r="I6" s="103"/>
      <c r="J6" s="101"/>
      <c r="K6" s="104"/>
      <c r="L6" s="34" t="s">
        <v>15</v>
      </c>
      <c r="M6" s="101" t="s">
        <v>16</v>
      </c>
      <c r="N6" s="114"/>
      <c r="P6" s="113"/>
    </row>
    <row r="7" spans="1:17" ht="14" customHeight="1" x14ac:dyDescent="0.35">
      <c r="A7" s="84">
        <v>2002</v>
      </c>
      <c r="B7" s="81">
        <v>1350.3882779999999</v>
      </c>
      <c r="C7" s="81">
        <v>24.184298419969696</v>
      </c>
      <c r="D7" s="81">
        <v>1.935567673977191</v>
      </c>
      <c r="E7" s="81">
        <v>1376.5081440939468</v>
      </c>
      <c r="F7" s="59">
        <v>0</v>
      </c>
      <c r="G7" s="59">
        <v>467.87763312641204</v>
      </c>
      <c r="H7" s="59">
        <v>0</v>
      </c>
      <c r="I7" s="59">
        <v>908.63051096753475</v>
      </c>
      <c r="J7" s="60">
        <v>512.63599999999997</v>
      </c>
      <c r="K7" s="59">
        <v>1421.2665109675347</v>
      </c>
      <c r="L7" s="59">
        <v>5</v>
      </c>
      <c r="M7" s="59">
        <v>6.9</v>
      </c>
      <c r="N7" s="37"/>
      <c r="P7" s="24"/>
    </row>
    <row r="8" spans="1:17" ht="14" customHeight="1" x14ac:dyDescent="0.35">
      <c r="A8" s="84">
        <v>2003</v>
      </c>
      <c r="B8" s="59">
        <v>1728.3178942</v>
      </c>
      <c r="C8" s="59">
        <v>12.349197034192672</v>
      </c>
      <c r="D8" s="59">
        <v>1.9841773493894166</v>
      </c>
      <c r="E8" s="59">
        <v>1742.6512685835821</v>
      </c>
      <c r="F8" s="59">
        <v>0</v>
      </c>
      <c r="G8" s="59">
        <v>420.84710830617365</v>
      </c>
      <c r="H8" s="59">
        <v>0</v>
      </c>
      <c r="I8" s="59">
        <v>1321.8041602774085</v>
      </c>
      <c r="J8" s="60">
        <v>299.30100000000004</v>
      </c>
      <c r="K8" s="59">
        <v>1621.1051602774087</v>
      </c>
      <c r="L8" s="59">
        <v>4.9000000000000004</v>
      </c>
      <c r="M8" s="59">
        <v>6.1</v>
      </c>
      <c r="N8" s="37"/>
      <c r="P8" s="24"/>
    </row>
    <row r="9" spans="1:17" ht="14" customHeight="1" x14ac:dyDescent="0.35">
      <c r="A9" s="84">
        <v>2004</v>
      </c>
      <c r="B9" s="59">
        <v>2067.9</v>
      </c>
      <c r="C9" s="59">
        <v>2.2999999999999998</v>
      </c>
      <c r="D9" s="59">
        <v>2.1</v>
      </c>
      <c r="E9" s="59">
        <v>2072.3000000000002</v>
      </c>
      <c r="F9" s="59">
        <v>0</v>
      </c>
      <c r="G9" s="59">
        <v>203.3</v>
      </c>
      <c r="H9" s="59">
        <v>0</v>
      </c>
      <c r="I9" s="59">
        <v>1869</v>
      </c>
      <c r="J9" s="60">
        <v>295.89999999999998</v>
      </c>
      <c r="K9" s="59">
        <v>2164.9</v>
      </c>
      <c r="L9" s="59">
        <v>5.6</v>
      </c>
      <c r="M9" s="59">
        <v>7.5</v>
      </c>
      <c r="N9" s="37"/>
      <c r="P9" s="24"/>
    </row>
    <row r="10" spans="1:17" ht="14" customHeight="1" x14ac:dyDescent="0.35">
      <c r="A10" s="84">
        <v>2005</v>
      </c>
      <c r="B10" s="59">
        <v>2365.9</v>
      </c>
      <c r="C10" s="59">
        <v>0.1</v>
      </c>
      <c r="D10" s="59">
        <v>1.9</v>
      </c>
      <c r="E10" s="59">
        <v>2367.9</v>
      </c>
      <c r="F10" s="59">
        <v>0</v>
      </c>
      <c r="G10" s="59">
        <v>1.1000000000000001</v>
      </c>
      <c r="H10" s="59">
        <v>0</v>
      </c>
      <c r="I10" s="59">
        <v>2366.9</v>
      </c>
      <c r="J10" s="60">
        <v>561.70000000000005</v>
      </c>
      <c r="K10" s="59">
        <v>2928.6</v>
      </c>
      <c r="L10" s="59">
        <v>6</v>
      </c>
      <c r="M10" s="59">
        <v>8.1999999999999993</v>
      </c>
      <c r="N10" s="37"/>
      <c r="P10" s="24"/>
    </row>
    <row r="11" spans="1:17" ht="14" customHeight="1" x14ac:dyDescent="0.35">
      <c r="A11" s="85">
        <v>2006</v>
      </c>
      <c r="B11" s="59">
        <v>4323.3120398700003</v>
      </c>
      <c r="C11" s="59">
        <v>0.18754397454545452</v>
      </c>
      <c r="D11" s="59">
        <v>1.9952811612121211</v>
      </c>
      <c r="E11" s="59">
        <v>4325.4948650057577</v>
      </c>
      <c r="F11" s="59">
        <v>0.14761601999999999</v>
      </c>
      <c r="G11" s="59">
        <v>6.3420114899999973</v>
      </c>
      <c r="H11" s="59">
        <v>0.12396251</v>
      </c>
      <c r="I11" s="59">
        <v>4319.3004695357577</v>
      </c>
      <c r="J11" s="60">
        <v>329.11</v>
      </c>
      <c r="K11" s="59">
        <v>4648.4104695357573</v>
      </c>
      <c r="L11" s="59">
        <v>8.5</v>
      </c>
      <c r="M11" s="59">
        <v>11.5</v>
      </c>
      <c r="N11" s="37"/>
      <c r="P11" s="24"/>
    </row>
    <row r="12" spans="1:17" ht="14" customHeight="1" x14ac:dyDescent="0.35">
      <c r="A12" s="85">
        <v>2007</v>
      </c>
      <c r="B12" s="59">
        <v>5917.0336788900004</v>
      </c>
      <c r="C12" s="59">
        <v>0.26186423617021276</v>
      </c>
      <c r="D12" s="59">
        <v>1.9621011617021273</v>
      </c>
      <c r="E12" s="59">
        <v>5919.2576442878726</v>
      </c>
      <c r="F12" s="59">
        <v>0</v>
      </c>
      <c r="G12" s="59">
        <v>11.13296107</v>
      </c>
      <c r="H12" s="59">
        <v>0.12396251</v>
      </c>
      <c r="I12" s="59">
        <v>5908.2656876978726</v>
      </c>
      <c r="J12" s="60">
        <v>1164.9460000000001</v>
      </c>
      <c r="K12" s="59">
        <v>7073.2116876978725</v>
      </c>
      <c r="L12" s="59">
        <v>9.1</v>
      </c>
      <c r="M12" s="59">
        <v>13</v>
      </c>
      <c r="N12" s="37"/>
      <c r="P12" s="24"/>
    </row>
    <row r="13" spans="1:17" ht="15" customHeight="1" x14ac:dyDescent="0.35">
      <c r="A13" s="85">
        <v>2008</v>
      </c>
      <c r="B13" s="59">
        <v>5606.2415172300007</v>
      </c>
      <c r="C13" s="59">
        <v>0.29531288655999999</v>
      </c>
      <c r="D13" s="59">
        <v>1.7977127814933334</v>
      </c>
      <c r="E13" s="59">
        <v>5608.3345428980538</v>
      </c>
      <c r="F13" s="59">
        <v>0.13987748999999999</v>
      </c>
      <c r="G13" s="59">
        <v>3.9730766699999975</v>
      </c>
      <c r="H13" s="59">
        <v>0.12396251</v>
      </c>
      <c r="I13" s="59">
        <v>5604.4796707480536</v>
      </c>
      <c r="J13" s="60">
        <v>581.02791180999986</v>
      </c>
      <c r="K13" s="59">
        <v>6185.5075825580534</v>
      </c>
      <c r="L13" s="59">
        <v>7.9</v>
      </c>
      <c r="M13" s="59">
        <v>11.4</v>
      </c>
      <c r="N13" s="37"/>
      <c r="P13" s="24"/>
    </row>
    <row r="14" spans="1:17" ht="15" customHeight="1" x14ac:dyDescent="0.3">
      <c r="A14" s="85">
        <v>2009</v>
      </c>
      <c r="B14" s="59">
        <v>6596.14809375</v>
      </c>
      <c r="C14" s="59">
        <v>492.40317017034272</v>
      </c>
      <c r="D14" s="59">
        <v>1.8642802050708003</v>
      </c>
      <c r="E14" s="59">
        <v>7090.4155441254134</v>
      </c>
      <c r="F14" s="59">
        <v>0.12366602</v>
      </c>
      <c r="G14" s="59">
        <v>4.6757102899999996</v>
      </c>
      <c r="H14" s="59">
        <v>529.73540312</v>
      </c>
      <c r="I14" s="59">
        <v>6556.1280967354132</v>
      </c>
      <c r="J14" s="60">
        <v>1370.0560404299999</v>
      </c>
      <c r="K14" s="59">
        <v>7926.1841371654136</v>
      </c>
      <c r="L14" s="59">
        <v>10.7</v>
      </c>
      <c r="M14" s="59">
        <v>14.6</v>
      </c>
      <c r="N14" s="18"/>
      <c r="O14" s="7"/>
      <c r="P14" s="8"/>
      <c r="Q14" s="40"/>
    </row>
    <row r="15" spans="1:17" ht="15" customHeight="1" x14ac:dyDescent="0.3">
      <c r="A15" s="85">
        <v>2010</v>
      </c>
      <c r="B15" s="59">
        <v>8126.7214584799995</v>
      </c>
      <c r="C15" s="59">
        <v>41.337912813738441</v>
      </c>
      <c r="D15" s="59">
        <v>1.7902245706737119</v>
      </c>
      <c r="E15" s="59">
        <v>8169.8495958644116</v>
      </c>
      <c r="F15" s="59">
        <v>0.11965328</v>
      </c>
      <c r="G15" s="59">
        <v>7.1301980800000004</v>
      </c>
      <c r="H15" s="59">
        <v>512.11201512000002</v>
      </c>
      <c r="I15" s="59">
        <v>7650.7270359444119</v>
      </c>
      <c r="J15" s="60">
        <v>1435.19523488</v>
      </c>
      <c r="K15" s="59">
        <v>9085.9222708244124</v>
      </c>
      <c r="L15" s="59">
        <v>10.5</v>
      </c>
      <c r="M15" s="59">
        <v>14.4</v>
      </c>
      <c r="N15" s="18"/>
      <c r="O15" s="7"/>
      <c r="P15" s="23"/>
      <c r="Q15" s="40"/>
    </row>
    <row r="16" spans="1:17" ht="15" customHeight="1" x14ac:dyDescent="0.3">
      <c r="A16" s="85">
        <v>2011</v>
      </c>
      <c r="B16" s="59">
        <v>9230.7448346983492</v>
      </c>
      <c r="C16" s="59">
        <v>34.199894060000005</v>
      </c>
      <c r="D16" s="59">
        <v>1.4480857449088962</v>
      </c>
      <c r="E16" s="59">
        <v>9266.3928145032587</v>
      </c>
      <c r="F16" s="59">
        <v>0.34970264000000001</v>
      </c>
      <c r="G16" s="59">
        <v>6.1242276199999992</v>
      </c>
      <c r="H16" s="59">
        <v>413.30008932999993</v>
      </c>
      <c r="I16" s="59">
        <v>8847.3182001932601</v>
      </c>
      <c r="J16" s="60">
        <v>1270.1544429999999</v>
      </c>
      <c r="K16" s="59">
        <v>10117.47264319326</v>
      </c>
      <c r="L16" s="59">
        <v>11.5</v>
      </c>
      <c r="M16" s="59">
        <v>17.899999999999999</v>
      </c>
      <c r="N16" s="18"/>
      <c r="O16" s="7"/>
      <c r="P16" s="8"/>
      <c r="Q16" s="40"/>
    </row>
    <row r="17" spans="1:17" ht="15" customHeight="1" x14ac:dyDescent="0.3">
      <c r="A17" s="85">
        <v>2013</v>
      </c>
      <c r="B17" s="59">
        <f>+B38</f>
        <v>6805.4123351161252</v>
      </c>
      <c r="C17" s="59">
        <f t="shared" ref="C17:M17" si="0">+C38</f>
        <v>34.791215510000001</v>
      </c>
      <c r="D17" s="59">
        <f t="shared" si="0"/>
        <v>1.6329007263922517</v>
      </c>
      <c r="E17" s="59">
        <f t="shared" si="0"/>
        <v>6841.8364513525175</v>
      </c>
      <c r="F17" s="59">
        <f t="shared" si="0"/>
        <v>0.41427242999999997</v>
      </c>
      <c r="G17" s="59">
        <f t="shared" si="0"/>
        <v>11.473221720000026</v>
      </c>
      <c r="H17" s="59">
        <f t="shared" si="0"/>
        <v>469.46999008000006</v>
      </c>
      <c r="I17" s="59">
        <f t="shared" si="0"/>
        <v>6361.307511982518</v>
      </c>
      <c r="J17" s="60">
        <f t="shared" si="0"/>
        <v>0</v>
      </c>
      <c r="K17" s="59">
        <f t="shared" si="0"/>
        <v>6361.307511982518</v>
      </c>
      <c r="L17" s="59">
        <f t="shared" si="0"/>
        <v>3.9</v>
      </c>
      <c r="M17" s="59">
        <f t="shared" si="0"/>
        <v>6.6</v>
      </c>
      <c r="N17" s="18"/>
      <c r="O17" s="7"/>
      <c r="P17" s="8"/>
      <c r="Q17" s="40"/>
    </row>
    <row r="18" spans="1:17" ht="15" customHeight="1" x14ac:dyDescent="0.3">
      <c r="A18" s="85">
        <v>2014</v>
      </c>
      <c r="B18" s="59">
        <f>+B51</f>
        <v>5943.9417476747349</v>
      </c>
      <c r="C18" s="59">
        <f t="shared" ref="C18:M18" si="1">+C51</f>
        <v>34.69664538</v>
      </c>
      <c r="D18" s="59">
        <f t="shared" si="1"/>
        <v>1.6536238651102466</v>
      </c>
      <c r="E18" s="59">
        <f t="shared" si="1"/>
        <v>5980.2920169198451</v>
      </c>
      <c r="F18" s="59">
        <f t="shared" si="1"/>
        <v>0.40172086000000001</v>
      </c>
      <c r="G18" s="59">
        <f t="shared" si="1"/>
        <v>7.3005316200000152</v>
      </c>
      <c r="H18" s="59">
        <f t="shared" si="1"/>
        <v>472.98549112000001</v>
      </c>
      <c r="I18" s="59">
        <f t="shared" si="1"/>
        <v>5500.4077150398452</v>
      </c>
      <c r="J18" s="60">
        <f t="shared" si="1"/>
        <v>0</v>
      </c>
      <c r="K18" s="59">
        <f t="shared" si="1"/>
        <v>5500.4077150398452</v>
      </c>
      <c r="L18" s="59">
        <f t="shared" si="1"/>
        <v>4.5999999999999996</v>
      </c>
      <c r="M18" s="59">
        <f t="shared" si="1"/>
        <v>8.4</v>
      </c>
      <c r="N18" s="18"/>
      <c r="O18" s="7"/>
      <c r="P18" s="8"/>
      <c r="Q18" s="40"/>
    </row>
    <row r="19" spans="1:17" ht="15" customHeight="1" x14ac:dyDescent="0.3">
      <c r="A19" s="85">
        <v>2015</v>
      </c>
      <c r="B19" s="59">
        <v>5187.8018316591733</v>
      </c>
      <c r="C19" s="59">
        <v>37.283964179999998</v>
      </c>
      <c r="D19" s="59">
        <v>1.8352962406015036</v>
      </c>
      <c r="E19" s="59">
        <v>5226.921092079775</v>
      </c>
      <c r="F19" s="59">
        <v>0.41384242999999998</v>
      </c>
      <c r="G19" s="59">
        <v>8.5173320000000103</v>
      </c>
      <c r="H19" s="59">
        <v>516.69357544000002</v>
      </c>
      <c r="I19" s="59">
        <v>4702.1240270697745</v>
      </c>
      <c r="J19" s="60">
        <v>1181.24843594</v>
      </c>
      <c r="K19" s="59">
        <v>5883.3724630097749</v>
      </c>
      <c r="L19" s="59">
        <v>10</v>
      </c>
      <c r="M19" s="59">
        <v>15.8</v>
      </c>
      <c r="N19" s="18"/>
      <c r="O19" s="7"/>
      <c r="P19" s="8"/>
      <c r="Q19" s="40"/>
    </row>
    <row r="20" spans="1:17" ht="15" customHeight="1" x14ac:dyDescent="0.3">
      <c r="A20" s="85">
        <v>2016</v>
      </c>
      <c r="B20" s="59">
        <f>+B76</f>
        <v>5216.784730772858</v>
      </c>
      <c r="C20" s="59">
        <f t="shared" ref="C20:M20" si="2">+C76</f>
        <v>38.756865159999997</v>
      </c>
      <c r="D20" s="59">
        <f t="shared" si="2"/>
        <v>1.9144285714285716</v>
      </c>
      <c r="E20" s="59">
        <f t="shared" si="2"/>
        <v>5257.4560245042867</v>
      </c>
      <c r="F20" s="59">
        <f t="shared" si="2"/>
        <v>0.43307784000000005</v>
      </c>
      <c r="G20" s="59">
        <f t="shared" si="2"/>
        <v>6.573823999999945</v>
      </c>
      <c r="H20" s="59">
        <f t="shared" si="2"/>
        <v>539.7224195</v>
      </c>
      <c r="I20" s="59">
        <f t="shared" si="2"/>
        <v>4711.5928588442866</v>
      </c>
      <c r="J20" s="60">
        <f t="shared" si="2"/>
        <v>212.35120424999991</v>
      </c>
      <c r="K20" s="59">
        <f t="shared" si="2"/>
        <v>4923.9440630942863</v>
      </c>
      <c r="L20" s="59">
        <f t="shared" si="2"/>
        <v>6.4</v>
      </c>
      <c r="M20" s="59">
        <f t="shared" si="2"/>
        <v>10.1</v>
      </c>
      <c r="N20" s="18"/>
      <c r="O20" s="7"/>
      <c r="P20" s="8"/>
      <c r="Q20" s="40"/>
    </row>
    <row r="21" spans="1:17" ht="15" customHeight="1" x14ac:dyDescent="0.3">
      <c r="A21" s="85">
        <v>2017</v>
      </c>
      <c r="B21" s="59">
        <f t="shared" ref="B21:L21" si="3">+B93</f>
        <v>5564.6519724300006</v>
      </c>
      <c r="C21" s="59">
        <f t="shared" si="3"/>
        <v>39.340302890000004</v>
      </c>
      <c r="D21" s="59">
        <f t="shared" si="3"/>
        <v>2.0523756019261641</v>
      </c>
      <c r="E21" s="59">
        <f t="shared" si="3"/>
        <v>5606.0446509219273</v>
      </c>
      <c r="F21" s="59">
        <f t="shared" si="3"/>
        <v>0.48611143000000001</v>
      </c>
      <c r="G21" s="59">
        <f t="shared" si="3"/>
        <v>6.5780953900000441</v>
      </c>
      <c r="H21" s="59">
        <f t="shared" si="3"/>
        <v>581.8573854</v>
      </c>
      <c r="I21" s="59">
        <f t="shared" si="3"/>
        <v>5018.0952815619275</v>
      </c>
      <c r="J21" s="59">
        <f t="shared" si="3"/>
        <v>467.52014291999978</v>
      </c>
      <c r="K21" s="59">
        <f t="shared" si="3"/>
        <v>5485.6154244819272</v>
      </c>
      <c r="L21" s="59">
        <f t="shared" si="3"/>
        <v>4.4000000000000004</v>
      </c>
      <c r="M21" s="59">
        <f>+M93</f>
        <v>6.7</v>
      </c>
      <c r="N21" s="18"/>
      <c r="O21" s="7"/>
      <c r="P21" s="8"/>
      <c r="Q21" s="40"/>
    </row>
    <row r="22" spans="1:17" ht="15" customHeight="1" x14ac:dyDescent="0.3">
      <c r="A22" s="85">
        <v>2018</v>
      </c>
      <c r="B22" s="59">
        <f>+B106</f>
        <v>7412.9574521599998</v>
      </c>
      <c r="C22" s="59">
        <f t="shared" ref="C22:M22" si="4">+C106</f>
        <v>36.698735360000001</v>
      </c>
      <c r="D22" s="59">
        <f t="shared" si="4"/>
        <v>2.1072727272727279</v>
      </c>
      <c r="E22" s="59">
        <f t="shared" si="4"/>
        <v>7451.7634602472726</v>
      </c>
      <c r="F22" s="59">
        <f t="shared" si="4"/>
        <v>0.48784834999999999</v>
      </c>
      <c r="G22" s="59">
        <f t="shared" si="4"/>
        <v>6.5943505300000425</v>
      </c>
      <c r="H22" s="59">
        <f t="shared" si="4"/>
        <v>593.73450351999998</v>
      </c>
      <c r="I22" s="59">
        <f t="shared" si="4"/>
        <v>6851.9224545472725</v>
      </c>
      <c r="J22" s="59">
        <f t="shared" si="4"/>
        <v>162.23134746300002</v>
      </c>
      <c r="K22" s="59">
        <f t="shared" si="4"/>
        <v>7014.1538020102726</v>
      </c>
      <c r="L22" s="59">
        <f t="shared" si="4"/>
        <v>5.3</v>
      </c>
      <c r="M22" s="59">
        <f t="shared" si="4"/>
        <v>10.3</v>
      </c>
      <c r="N22" s="18"/>
      <c r="O22" s="7"/>
      <c r="P22" s="8"/>
      <c r="Q22" s="40"/>
    </row>
    <row r="23" spans="1:17" ht="15" customHeight="1" x14ac:dyDescent="0.3">
      <c r="A23" s="85">
        <v>2019</v>
      </c>
      <c r="B23" s="59">
        <f t="shared" ref="B23:L23" si="5">+B119</f>
        <v>7848.1756405412589</v>
      </c>
      <c r="C23" s="59">
        <f t="shared" si="5"/>
        <v>29.72130537</v>
      </c>
      <c r="D23" s="59">
        <f t="shared" si="5"/>
        <v>2.1201362862010225</v>
      </c>
      <c r="E23" s="59">
        <f t="shared" si="5"/>
        <v>7880.0170821974598</v>
      </c>
      <c r="F23" s="59">
        <f t="shared" si="5"/>
        <v>0.48809083000000003</v>
      </c>
      <c r="G23" s="59">
        <f t="shared" si="5"/>
        <v>20.819923679999988</v>
      </c>
      <c r="H23" s="59">
        <f t="shared" si="5"/>
        <v>597.33555890000002</v>
      </c>
      <c r="I23" s="59">
        <f t="shared" si="5"/>
        <v>7262.3496904474596</v>
      </c>
      <c r="J23" s="59">
        <f t="shared" si="5"/>
        <v>410.99034302999962</v>
      </c>
      <c r="K23" s="59">
        <f t="shared" si="5"/>
        <v>7673.3400334774597</v>
      </c>
      <c r="L23" s="59">
        <f t="shared" si="5"/>
        <v>5.0999999999999996</v>
      </c>
      <c r="M23" s="59">
        <f>+M119</f>
        <v>8.4</v>
      </c>
      <c r="N23" s="18"/>
      <c r="O23" s="7"/>
      <c r="P23" s="8"/>
      <c r="Q23" s="40"/>
    </row>
    <row r="24" spans="1:17" ht="15" customHeight="1" x14ac:dyDescent="0.3">
      <c r="A24" s="85">
        <v>2020</v>
      </c>
      <c r="B24" s="59">
        <f>+B132</f>
        <v>9361.018162710001</v>
      </c>
      <c r="C24" s="59">
        <f t="shared" ref="C24:M24" si="6">+C132</f>
        <v>29.971384539999999</v>
      </c>
      <c r="D24" s="59">
        <f t="shared" si="6"/>
        <v>2.2441783216783215</v>
      </c>
      <c r="E24" s="59">
        <f t="shared" si="6"/>
        <v>9393.2337255716793</v>
      </c>
      <c r="F24" s="59">
        <f t="shared" si="6"/>
        <v>0.53915683999999997</v>
      </c>
      <c r="G24" s="59">
        <f t="shared" si="6"/>
        <v>45.562550350000038</v>
      </c>
      <c r="H24" s="59">
        <f t="shared" si="6"/>
        <v>640.06910403000006</v>
      </c>
      <c r="I24" s="59">
        <f t="shared" si="6"/>
        <v>8708.1412280316781</v>
      </c>
      <c r="J24" s="59">
        <f t="shared" si="6"/>
        <v>413.92833757002995</v>
      </c>
      <c r="K24" s="59">
        <f t="shared" si="6"/>
        <v>9122.0695656017087</v>
      </c>
      <c r="L24" s="59">
        <f t="shared" si="6"/>
        <v>7.2</v>
      </c>
      <c r="M24" s="59">
        <f t="shared" si="6"/>
        <v>11.3</v>
      </c>
      <c r="N24" s="18"/>
      <c r="O24" s="7"/>
      <c r="P24" s="8"/>
      <c r="Q24" s="40"/>
    </row>
    <row r="25" spans="1:17" ht="6" hidden="1" customHeight="1" x14ac:dyDescent="0.3">
      <c r="A25" s="85"/>
      <c r="B25" s="59"/>
      <c r="C25" s="59"/>
      <c r="D25" s="59"/>
      <c r="E25" s="59"/>
      <c r="F25" s="59"/>
      <c r="G25" s="59"/>
      <c r="H25" s="59"/>
      <c r="I25" s="59"/>
      <c r="J25" s="59"/>
      <c r="K25" s="59"/>
      <c r="L25" s="59"/>
      <c r="M25" s="59"/>
      <c r="N25" s="18"/>
      <c r="O25" s="7"/>
      <c r="P25" s="8"/>
      <c r="Q25" s="40"/>
    </row>
    <row r="26" spans="1:17" ht="15.75" hidden="1" customHeight="1" x14ac:dyDescent="0.3">
      <c r="A26" s="86">
        <v>2013</v>
      </c>
      <c r="B26" s="59"/>
      <c r="C26" s="59"/>
      <c r="D26" s="59"/>
      <c r="E26" s="59"/>
      <c r="F26" s="59"/>
      <c r="G26" s="56"/>
      <c r="H26" s="59"/>
      <c r="I26" s="59"/>
      <c r="J26" s="61"/>
      <c r="K26" s="62"/>
      <c r="L26" s="56"/>
      <c r="M26" s="56"/>
      <c r="N26" s="63"/>
      <c r="O26" s="7"/>
      <c r="P26" s="8"/>
      <c r="Q26" s="40"/>
    </row>
    <row r="27" spans="1:17" hidden="1" x14ac:dyDescent="0.3">
      <c r="A27" s="87" t="s">
        <v>17</v>
      </c>
      <c r="B27" s="59">
        <f>+'[1]STA-1SG'!$EF$703</f>
        <v>8248.4293444887771</v>
      </c>
      <c r="C27" s="59">
        <f>+[2]S10!C108</f>
        <v>33.424003069999998</v>
      </c>
      <c r="D27" s="59">
        <f>+'[1]STA-1SG'!$EF$21</f>
        <v>1.4301856540084388</v>
      </c>
      <c r="E27" s="59">
        <f t="shared" ref="E27:E38" si="7">+B27+C27+D27</f>
        <v>8283.2835332127852</v>
      </c>
      <c r="F27" s="59">
        <f>+'[1]STA-1SG'!$EF$23</f>
        <v>0.35680244</v>
      </c>
      <c r="G27" s="56">
        <f>+[2]S9!K107</f>
        <v>6.0940017500000181</v>
      </c>
      <c r="H27" s="59">
        <f>+[2]S9!L107</f>
        <v>409.40308432999996</v>
      </c>
      <c r="I27" s="59">
        <f t="shared" ref="I27:I38" si="8">(+E27+F27-G27-H27)</f>
        <v>7868.143249572785</v>
      </c>
      <c r="J27" s="61">
        <f>+[2]S11!D107</f>
        <v>0</v>
      </c>
      <c r="K27" s="62">
        <f t="shared" ref="K27:K38" si="9">+I27+J27</f>
        <v>7868.143249572785</v>
      </c>
      <c r="L27" s="18"/>
      <c r="M27" s="18"/>
      <c r="N27" s="63"/>
      <c r="O27" s="7"/>
      <c r="P27" s="8"/>
      <c r="Q27" s="40"/>
    </row>
    <row r="28" spans="1:17" hidden="1" x14ac:dyDescent="0.3">
      <c r="A28" s="87" t="s">
        <v>18</v>
      </c>
      <c r="B28" s="59">
        <f>+'[1]STA-1SG'!$EG$703</f>
        <v>8001.900731501526</v>
      </c>
      <c r="C28" s="59">
        <f>+[2]S10!C109</f>
        <v>33.031292690000001</v>
      </c>
      <c r="D28" s="59">
        <f>+'[1]STA-1SG'!$EG$21</f>
        <v>1.411635593220339</v>
      </c>
      <c r="E28" s="59">
        <f t="shared" si="7"/>
        <v>8036.3436597847458</v>
      </c>
      <c r="F28" s="59">
        <f>+'[1]STA-1SG'!$EG$23</f>
        <v>0.34835603999999998</v>
      </c>
      <c r="G28" s="56">
        <f>+[2]S9!K108</f>
        <v>6.1242687999999816</v>
      </c>
      <c r="H28" s="59">
        <f>+[2]S9!L108</f>
        <v>404.16925265000003</v>
      </c>
      <c r="I28" s="59">
        <f t="shared" si="8"/>
        <v>7626.3984943747455</v>
      </c>
      <c r="J28" s="61">
        <f>+[2]S11!D108</f>
        <v>0</v>
      </c>
      <c r="K28" s="62">
        <f t="shared" si="9"/>
        <v>7626.3984943747455</v>
      </c>
      <c r="L28" s="18"/>
      <c r="M28" s="18"/>
      <c r="N28" s="63"/>
      <c r="O28" s="7"/>
      <c r="P28" s="8"/>
      <c r="Q28" s="40"/>
    </row>
    <row r="29" spans="1:17" hidden="1" x14ac:dyDescent="0.3">
      <c r="A29" s="87" t="s">
        <v>19</v>
      </c>
      <c r="B29" s="59">
        <f>+'[1]STA-1SG'!$EH$703</f>
        <v>7951.083902000375</v>
      </c>
      <c r="C29" s="59">
        <f>+[2]S10!C110</f>
        <v>32.953957019999997</v>
      </c>
      <c r="D29" s="59">
        <f>+'[1]STA-1SG'!$EH$21</f>
        <v>1.4081882352941175</v>
      </c>
      <c r="E29" s="59">
        <f t="shared" si="7"/>
        <v>7985.4460472556693</v>
      </c>
      <c r="F29" s="59">
        <f>+'[1]STA-1SG'!$EH$23</f>
        <v>0.34456366999999999</v>
      </c>
      <c r="G29" s="56">
        <f>+[2]S9!K109</f>
        <v>6.1269441399999778</v>
      </c>
      <c r="H29" s="59">
        <f>+[2]S9!L109</f>
        <v>403.13856463999997</v>
      </c>
      <c r="I29" s="59">
        <f t="shared" si="8"/>
        <v>7576.5251021456688</v>
      </c>
      <c r="J29" s="61">
        <f>+[2]S11!D109</f>
        <v>0</v>
      </c>
      <c r="K29" s="62">
        <f t="shared" si="9"/>
        <v>7576.5251021456688</v>
      </c>
      <c r="L29" s="18">
        <v>10.3</v>
      </c>
      <c r="M29" s="64">
        <v>15.5</v>
      </c>
      <c r="N29" s="63"/>
      <c r="O29" s="7"/>
      <c r="P29" s="8"/>
      <c r="Q29" s="40"/>
    </row>
    <row r="30" spans="1:17" hidden="1" x14ac:dyDescent="0.3">
      <c r="A30" s="87" t="s">
        <v>20</v>
      </c>
      <c r="B30" s="59">
        <f>+'[1]STA-1SG'!$EI$703</f>
        <v>7829.7419244597841</v>
      </c>
      <c r="C30" s="59">
        <f>+[2]S10!C111</f>
        <v>30.562226550000002</v>
      </c>
      <c r="D30" s="59">
        <f>+'[1]STA-1SG'!$EI$21</f>
        <v>1.4280602150537636</v>
      </c>
      <c r="E30" s="59">
        <f t="shared" si="7"/>
        <v>7861.7322112248376</v>
      </c>
      <c r="F30" s="59">
        <f>+'[1]STA-1SG'!$EI$23</f>
        <v>0.35307665999999999</v>
      </c>
      <c r="G30" s="56">
        <f>+[2]S9!K110</f>
        <v>7.0826115599999753</v>
      </c>
      <c r="H30" s="59">
        <f>+[2]S9!L110</f>
        <v>408.87358567999996</v>
      </c>
      <c r="I30" s="59">
        <f t="shared" si="8"/>
        <v>7446.1290906448367</v>
      </c>
      <c r="J30" s="61">
        <f>+[2]S11!D110</f>
        <v>0</v>
      </c>
      <c r="K30" s="62">
        <f t="shared" si="9"/>
        <v>7446.1290906448367</v>
      </c>
      <c r="L30" s="18"/>
      <c r="M30" s="64"/>
      <c r="N30" s="63"/>
      <c r="O30" s="7"/>
      <c r="P30" s="8"/>
      <c r="Q30" s="40"/>
    </row>
    <row r="31" spans="1:17" hidden="1" x14ac:dyDescent="0.3">
      <c r="A31" s="87" t="s">
        <v>21</v>
      </c>
      <c r="B31" s="59">
        <f>+'[1]STA-1SG'!$EJ$703</f>
        <v>7545.1092001643719</v>
      </c>
      <c r="C31" s="59">
        <f>+[2]S10!C112</f>
        <v>30.507567219999999</v>
      </c>
      <c r="D31" s="59">
        <f>+'[1]STA-1SG'!$EJ$21</f>
        <v>1.4255238095238094</v>
      </c>
      <c r="E31" s="59">
        <f t="shared" si="7"/>
        <v>7577.0422911938958</v>
      </c>
      <c r="F31" s="59">
        <f>+'[1]STA-1SG'!$EJ$23</f>
        <v>0.35347427000000003</v>
      </c>
      <c r="G31" s="56">
        <f>+[2]S9!K111</f>
        <v>7.0845141300000023</v>
      </c>
      <c r="H31" s="59">
        <f>+[2]S9!L111</f>
        <v>408.08191059000001</v>
      </c>
      <c r="I31" s="59">
        <f t="shared" si="8"/>
        <v>7162.2293407438965</v>
      </c>
      <c r="J31" s="61">
        <f>+[2]S11!D111</f>
        <v>0</v>
      </c>
      <c r="K31" s="62">
        <f t="shared" si="9"/>
        <v>7162.2293407438965</v>
      </c>
      <c r="L31" s="18"/>
      <c r="M31" s="64"/>
      <c r="N31" s="63"/>
      <c r="O31" s="7"/>
      <c r="P31" s="8"/>
      <c r="Q31" s="40"/>
    </row>
    <row r="32" spans="1:17" hidden="1" x14ac:dyDescent="0.3">
      <c r="A32" s="87" t="s">
        <v>22</v>
      </c>
      <c r="B32" s="59">
        <f>+'[1]STA-1SG'!$EK$703</f>
        <v>6894.1347265070117</v>
      </c>
      <c r="C32" s="59">
        <f>+[2]S10!C113</f>
        <v>30.989424149999998</v>
      </c>
      <c r="D32" s="59">
        <f>+'[1]STA-1SG'!$EK$21</f>
        <v>1.3727634854771786</v>
      </c>
      <c r="E32" s="59">
        <f t="shared" si="7"/>
        <v>6926.4969141424881</v>
      </c>
      <c r="F32" s="59">
        <f>+'[1]STA-1SG'!$EK$23</f>
        <v>0.35804596</v>
      </c>
      <c r="G32" s="56">
        <f>+[2]S9!K112</f>
        <v>7.0494981200000097</v>
      </c>
      <c r="H32" s="59">
        <f>+[2]S9!L112</f>
        <v>414.50284105999998</v>
      </c>
      <c r="I32" s="59">
        <f t="shared" si="8"/>
        <v>6505.3026209224881</v>
      </c>
      <c r="J32" s="61">
        <f>+[2]S11!D112</f>
        <v>0</v>
      </c>
      <c r="K32" s="62">
        <f t="shared" si="9"/>
        <v>6505.3026209224881</v>
      </c>
      <c r="L32" s="18">
        <v>4.3</v>
      </c>
      <c r="M32" s="64">
        <v>7.3</v>
      </c>
      <c r="N32" s="63"/>
      <c r="O32" s="7"/>
      <c r="P32" s="8"/>
      <c r="Q32" s="40"/>
    </row>
    <row r="33" spans="1:17" hidden="1" x14ac:dyDescent="0.3">
      <c r="A33" s="87" t="s">
        <v>23</v>
      </c>
      <c r="B33" s="59">
        <f>+'[1]STA-1SG'!$EL$703</f>
        <v>6966.2488116699997</v>
      </c>
      <c r="C33" s="59">
        <f>+[2]S10!C114</f>
        <v>32.274455109999998</v>
      </c>
      <c r="D33" s="59">
        <f>+'[1]STA-1SG'!$EL$21</f>
        <v>1.5146999999999999</v>
      </c>
      <c r="E33" s="59">
        <f t="shared" si="7"/>
        <v>7000.0379667799998</v>
      </c>
      <c r="F33" s="59">
        <f>+'[1]STA-1SG'!$EL$23</f>
        <v>0.37383200999999999</v>
      </c>
      <c r="G33" s="56">
        <f>+[2]S9!K113</f>
        <v>7.0820197900000039</v>
      </c>
      <c r="H33" s="59">
        <f>+[2]S9!L113</f>
        <v>431.62637669999998</v>
      </c>
      <c r="I33" s="59">
        <f t="shared" si="8"/>
        <v>6561.7034022999997</v>
      </c>
      <c r="J33" s="61">
        <f>+[2]S11!D113</f>
        <v>0</v>
      </c>
      <c r="K33" s="62">
        <f t="shared" si="9"/>
        <v>6561.7034022999997</v>
      </c>
      <c r="L33" s="18"/>
      <c r="M33" s="64"/>
      <c r="N33" s="63"/>
      <c r="O33" s="7"/>
      <c r="P33" s="8"/>
      <c r="Q33" s="40"/>
    </row>
    <row r="34" spans="1:17" hidden="1" x14ac:dyDescent="0.3">
      <c r="A34" s="87" t="s">
        <v>24</v>
      </c>
      <c r="B34" s="59">
        <f>+'[1]STA-1SG'!$EM$703</f>
        <v>7037.2750484070939</v>
      </c>
      <c r="C34" s="59">
        <f>+[2]S10!C115</f>
        <v>32.679468899999996</v>
      </c>
      <c r="D34" s="59">
        <f>+'[1]STA-1SG'!$EM$21</f>
        <v>1.5371612903225809</v>
      </c>
      <c r="E34" s="59">
        <f t="shared" si="7"/>
        <v>7071.4916785974165</v>
      </c>
      <c r="F34" s="59">
        <f>+'[1]STA-1SG'!$EM$23</f>
        <v>0.38100319999999999</v>
      </c>
      <c r="G34" s="56">
        <f>+[2]S9!K114</f>
        <v>7.0809960700000261</v>
      </c>
      <c r="H34" s="59">
        <f>+[2]S9!L114</f>
        <v>440.04143576999996</v>
      </c>
      <c r="I34" s="59">
        <f t="shared" si="8"/>
        <v>6624.7502499574166</v>
      </c>
      <c r="J34" s="61">
        <f>+[2]S11!D114</f>
        <v>0</v>
      </c>
      <c r="K34" s="62">
        <f t="shared" si="9"/>
        <v>6624.7502499574166</v>
      </c>
      <c r="L34" s="18"/>
      <c r="M34" s="64"/>
      <c r="N34" s="63"/>
      <c r="O34" s="7"/>
      <c r="P34" s="8"/>
      <c r="Q34" s="40"/>
    </row>
    <row r="35" spans="1:17" hidden="1" x14ac:dyDescent="0.3">
      <c r="A35" s="87" t="s">
        <v>25</v>
      </c>
      <c r="B35" s="59">
        <f>+'[1]STA-1SG'!$EN$703</f>
        <v>7206.6327894861543</v>
      </c>
      <c r="C35" s="59">
        <f>+[2]S10!C116</f>
        <v>34.461547530000004</v>
      </c>
      <c r="D35" s="59">
        <f>+'[1]STA-1SG'!$EN$21</f>
        <v>1.6210192307692306</v>
      </c>
      <c r="E35" s="59">
        <f t="shared" si="7"/>
        <v>7242.715356246923</v>
      </c>
      <c r="F35" s="59">
        <f>+'[1]STA-1SG'!$EN$23</f>
        <v>0.40422596</v>
      </c>
      <c r="G35" s="56">
        <f>+[2]S9!K115</f>
        <v>7.0802784399999723</v>
      </c>
      <c r="H35" s="59">
        <f>+[2]S9!L115</f>
        <v>463.95290719999997</v>
      </c>
      <c r="I35" s="59">
        <f t="shared" si="8"/>
        <v>6772.0863965669232</v>
      </c>
      <c r="J35" s="61">
        <f>+[2]S11!D115</f>
        <v>0</v>
      </c>
      <c r="K35" s="62">
        <f t="shared" si="9"/>
        <v>6772.0863965669232</v>
      </c>
      <c r="L35" s="18">
        <v>4.2</v>
      </c>
      <c r="M35" s="64">
        <v>7</v>
      </c>
      <c r="N35" s="18"/>
      <c r="O35" s="7"/>
      <c r="P35" s="8"/>
      <c r="Q35" s="40"/>
    </row>
    <row r="36" spans="1:17" hidden="1" x14ac:dyDescent="0.3">
      <c r="A36" s="87" t="s">
        <v>26</v>
      </c>
      <c r="B36" s="59">
        <f>+'[1]STA-1SG'!$EO$703</f>
        <v>7125.5303703505069</v>
      </c>
      <c r="C36" s="59">
        <f>+[2]S10!C117</f>
        <v>34.950911810000001</v>
      </c>
      <c r="D36" s="59">
        <f>+'[1]STA-1SG'!$EO$21</f>
        <v>1.6444067796610171</v>
      </c>
      <c r="E36" s="59">
        <f t="shared" si="7"/>
        <v>7162.1256889401684</v>
      </c>
      <c r="F36" s="59">
        <f>+'[1]STA-1SG'!$EO$23</f>
        <v>0.41131898</v>
      </c>
      <c r="G36" s="56">
        <f>+[2]S9!K116</f>
        <v>15.167051010000023</v>
      </c>
      <c r="H36" s="59">
        <f>+[2]S9!L116</f>
        <v>470.51912279000004</v>
      </c>
      <c r="I36" s="59">
        <f t="shared" si="8"/>
        <v>6676.8508341201677</v>
      </c>
      <c r="J36" s="61">
        <f>+[2]S11!D116</f>
        <v>0</v>
      </c>
      <c r="K36" s="62">
        <f t="shared" si="9"/>
        <v>6676.8508341201677</v>
      </c>
      <c r="L36" s="18"/>
      <c r="M36" s="64"/>
      <c r="N36" s="18"/>
      <c r="O36" s="7"/>
      <c r="P36" s="8"/>
      <c r="Q36" s="40"/>
    </row>
    <row r="37" spans="1:17" hidden="1" x14ac:dyDescent="0.3">
      <c r="A37" s="87" t="s">
        <v>27</v>
      </c>
      <c r="B37" s="59">
        <f>+'[1]STA-1SG'!$EP$703</f>
        <v>7051.8559224344535</v>
      </c>
      <c r="C37" s="59">
        <f>+[2]S10!C118</f>
        <v>34.687747209999998</v>
      </c>
      <c r="D37" s="59">
        <f>+'[1]STA-1SG'!$EP$21</f>
        <v>1.6355641646489103</v>
      </c>
      <c r="E37" s="59">
        <f t="shared" si="7"/>
        <v>7088.1792338091027</v>
      </c>
      <c r="F37" s="59">
        <f>+'[1]STA-1SG'!$EP$23</f>
        <v>0.41019546000000001</v>
      </c>
      <c r="G37" s="56">
        <f>+[2]S9!K117</f>
        <v>7.0495597500000144</v>
      </c>
      <c r="H37" s="59">
        <f>+[2]S9!L117</f>
        <v>468.07842670000002</v>
      </c>
      <c r="I37" s="59">
        <f t="shared" si="8"/>
        <v>6613.4614428191026</v>
      </c>
      <c r="J37" s="61">
        <f>+[2]S11!D117</f>
        <v>0</v>
      </c>
      <c r="K37" s="62">
        <f t="shared" si="9"/>
        <v>6613.4614428191026</v>
      </c>
      <c r="L37" s="18"/>
      <c r="M37" s="64"/>
      <c r="N37" s="18"/>
      <c r="O37" s="7"/>
      <c r="P37" s="8"/>
      <c r="Q37" s="40"/>
    </row>
    <row r="38" spans="1:17" hidden="1" x14ac:dyDescent="0.3">
      <c r="A38" s="87" t="s">
        <v>28</v>
      </c>
      <c r="B38" s="59">
        <f>+'[1]STA-1SG'!$EQ$703</f>
        <v>6805.4123351161252</v>
      </c>
      <c r="C38" s="59">
        <f>+[2]S10!C119</f>
        <v>34.791215510000001</v>
      </c>
      <c r="D38" s="59">
        <f>+'[1]STA-1SG'!$EQ$21</f>
        <v>1.6329007263922517</v>
      </c>
      <c r="E38" s="59">
        <f t="shared" si="7"/>
        <v>6841.8364513525175</v>
      </c>
      <c r="F38" s="59">
        <f>+'[1]STA-1SG'!$EQ$23</f>
        <v>0.41427242999999997</v>
      </c>
      <c r="G38" s="56">
        <f>+[2]S9!K118</f>
        <v>11.473221720000026</v>
      </c>
      <c r="H38" s="59">
        <f>+[2]S9!L118</f>
        <v>469.46999008000006</v>
      </c>
      <c r="I38" s="59">
        <f t="shared" si="8"/>
        <v>6361.307511982518</v>
      </c>
      <c r="J38" s="61">
        <f>+[2]S11!D118</f>
        <v>0</v>
      </c>
      <c r="K38" s="62">
        <f t="shared" si="9"/>
        <v>6361.307511982518</v>
      </c>
      <c r="L38" s="18">
        <v>3.9</v>
      </c>
      <c r="M38" s="64">
        <v>6.6</v>
      </c>
      <c r="N38" s="18"/>
      <c r="O38" s="7"/>
      <c r="P38" s="8"/>
      <c r="Q38" s="40"/>
    </row>
    <row r="39" spans="1:17" ht="15.75" hidden="1" customHeight="1" x14ac:dyDescent="0.3">
      <c r="A39" s="86">
        <v>2014</v>
      </c>
      <c r="B39" s="59"/>
      <c r="C39" s="59"/>
      <c r="D39" s="59"/>
      <c r="E39" s="59"/>
      <c r="F39" s="59"/>
      <c r="G39" s="56"/>
      <c r="H39" s="59"/>
      <c r="I39" s="59"/>
      <c r="J39" s="61"/>
      <c r="K39" s="62"/>
      <c r="L39" s="56"/>
      <c r="M39" s="56"/>
      <c r="N39" s="63"/>
      <c r="O39" s="7"/>
      <c r="P39" s="8"/>
      <c r="Q39" s="40"/>
    </row>
    <row r="40" spans="1:17" hidden="1" x14ac:dyDescent="0.3">
      <c r="A40" s="87" t="s">
        <v>17</v>
      </c>
      <c r="B40" s="59">
        <f>+'[1]STA-1SG'!$ER$703</f>
        <v>6695.9298689951802</v>
      </c>
      <c r="C40" s="59">
        <f>+[2]S10!C121</f>
        <v>34.71355655</v>
      </c>
      <c r="D40" s="59">
        <f>+'[1]STA-1SG'!$ER$21</f>
        <v>1.6401452784503634</v>
      </c>
      <c r="E40" s="59">
        <f t="shared" ref="E40:E51" si="10">+B40+C40+D40</f>
        <v>6732.2835708236307</v>
      </c>
      <c r="F40" s="59">
        <f>+'[1]STA-1SG'!$ER$23</f>
        <v>0.40882067</v>
      </c>
      <c r="G40" s="56">
        <f>+[2]S9!K120</f>
        <v>7.080103500000007</v>
      </c>
      <c r="H40" s="59">
        <f>+[2]S9!L120</f>
        <v>468.42554100000001</v>
      </c>
      <c r="I40" s="59">
        <f t="shared" ref="I40:I51" si="11">(+E40+F40-G40-H40)</f>
        <v>6257.1867469936305</v>
      </c>
      <c r="J40" s="61">
        <f>+[2]S11!D120</f>
        <v>0</v>
      </c>
      <c r="K40" s="62">
        <f t="shared" ref="K40:K51" si="12">+I40+J40</f>
        <v>6257.1867469936305</v>
      </c>
      <c r="L40" s="18"/>
      <c r="M40" s="64"/>
      <c r="N40" s="18"/>
      <c r="O40" s="7"/>
      <c r="P40" s="8"/>
      <c r="Q40" s="40"/>
    </row>
    <row r="41" spans="1:17" hidden="1" x14ac:dyDescent="0.3">
      <c r="A41" s="87" t="s">
        <v>18</v>
      </c>
      <c r="B41" s="59">
        <f>+'[1]STA-1SG'!$ES$703</f>
        <v>6679.2755388605565</v>
      </c>
      <c r="C41" s="59">
        <f>+[2]S10!C122</f>
        <v>34.830175439999998</v>
      </c>
      <c r="D41" s="59">
        <f>+'[1]STA-1SG'!$ES$21</f>
        <v>1.6564455205811137</v>
      </c>
      <c r="E41" s="59">
        <f t="shared" si="10"/>
        <v>6715.7621598211372</v>
      </c>
      <c r="F41" s="59">
        <f>+'[1]STA-1SG'!$ES$23</f>
        <v>0.41279697999999998</v>
      </c>
      <c r="G41" s="56">
        <f>+[2]S9!K121</f>
        <v>7.6760440599999811</v>
      </c>
      <c r="H41" s="59">
        <f>+[2]S9!L121</f>
        <v>469.99396901000006</v>
      </c>
      <c r="I41" s="59">
        <f t="shared" si="11"/>
        <v>6238.5049437311372</v>
      </c>
      <c r="J41" s="61">
        <f>+[2]S11!D121</f>
        <v>0</v>
      </c>
      <c r="K41" s="62">
        <f t="shared" si="12"/>
        <v>6238.5049437311372</v>
      </c>
      <c r="L41" s="18"/>
      <c r="M41" s="64"/>
      <c r="N41" s="18"/>
      <c r="O41" s="7"/>
      <c r="P41" s="8"/>
      <c r="Q41" s="40"/>
    </row>
    <row r="42" spans="1:17" hidden="1" x14ac:dyDescent="0.3">
      <c r="A42" s="87" t="s">
        <v>19</v>
      </c>
      <c r="B42" s="59">
        <f>+'[1]STA-1SG'!$ET$703</f>
        <v>6623.1704570726397</v>
      </c>
      <c r="C42" s="59">
        <f>+[2]S10!C123</f>
        <v>34.787388700000001</v>
      </c>
      <c r="D42" s="59">
        <f>+'[1]STA-1SG'!$ET$21</f>
        <v>1.6461113801452785</v>
      </c>
      <c r="E42" s="59">
        <f t="shared" si="10"/>
        <v>6659.6039571527845</v>
      </c>
      <c r="F42" s="59">
        <f>+'[1]STA-1SG'!$ET$23</f>
        <v>0.41381486000000001</v>
      </c>
      <c r="G42" s="56">
        <f>+[2]S9!K122</f>
        <v>7.084592089993123</v>
      </c>
      <c r="H42" s="59">
        <f>+[2]S9!L122</f>
        <v>471.04545536000001</v>
      </c>
      <c r="I42" s="59">
        <f t="shared" si="11"/>
        <v>6181.8877245627909</v>
      </c>
      <c r="J42" s="61">
        <f>+[2]S11!D122</f>
        <v>0</v>
      </c>
      <c r="K42" s="62">
        <f t="shared" si="12"/>
        <v>6181.8877245627909</v>
      </c>
      <c r="L42" s="18">
        <v>3.9</v>
      </c>
      <c r="M42" s="18">
        <v>6.5</v>
      </c>
      <c r="N42" s="18"/>
      <c r="O42" s="7"/>
      <c r="P42" s="8"/>
      <c r="Q42" s="40"/>
    </row>
    <row r="43" spans="1:17" hidden="1" x14ac:dyDescent="0.3">
      <c r="A43" s="87" t="s">
        <v>20</v>
      </c>
      <c r="B43" s="59">
        <f>+'[1]STA-1SG'!$EU$703</f>
        <v>6685.5808567349641</v>
      </c>
      <c r="C43" s="59">
        <f>+[2]S10!C124</f>
        <v>34.918021029999998</v>
      </c>
      <c r="D43" s="59">
        <f>+'[1]STA-1SG'!$EU$21</f>
        <v>1.6519709443099273</v>
      </c>
      <c r="E43" s="59">
        <f t="shared" si="10"/>
        <v>6722.1508487092742</v>
      </c>
      <c r="F43" s="59">
        <f>+'[1]STA-1SG'!$EU$23</f>
        <v>0.41538230999999998</v>
      </c>
      <c r="G43" s="56">
        <f>+[2]S9!K123</f>
        <v>7.0837198599999738</v>
      </c>
      <c r="H43" s="59">
        <f>+[2]S9!L123</f>
        <v>472.80846193999997</v>
      </c>
      <c r="I43" s="59">
        <f t="shared" si="11"/>
        <v>6242.6740492192739</v>
      </c>
      <c r="J43" s="61">
        <f>+[2]S11!D123</f>
        <v>0</v>
      </c>
      <c r="K43" s="62">
        <f t="shared" si="12"/>
        <v>6242.6740492192739</v>
      </c>
      <c r="L43" s="18"/>
      <c r="M43" s="18"/>
      <c r="N43" s="18"/>
      <c r="O43" s="7"/>
      <c r="P43" s="8"/>
      <c r="Q43" s="40"/>
    </row>
    <row r="44" spans="1:17" hidden="1" x14ac:dyDescent="0.3">
      <c r="A44" s="87" t="s">
        <v>21</v>
      </c>
      <c r="B44" s="59">
        <f>+'[1]STA-1SG'!$EV$703</f>
        <v>6320.5403221519109</v>
      </c>
      <c r="C44" s="59">
        <f>+[2]S10!C125</f>
        <v>34.696526119999994</v>
      </c>
      <c r="D44" s="59">
        <f>+'[1]STA-1SG'!$EV$21</f>
        <v>1.6415302663438256</v>
      </c>
      <c r="E44" s="59">
        <f t="shared" si="10"/>
        <v>6356.8783785382548</v>
      </c>
      <c r="F44" s="59">
        <f>+'[1]STA-1SG'!$EV$23</f>
        <v>0.41084673999999999</v>
      </c>
      <c r="G44" s="56">
        <f>+[2]S9!K124</f>
        <v>7.0845254299999851</v>
      </c>
      <c r="H44" s="59">
        <f>+[2]S9!L124</f>
        <v>469.81917903000004</v>
      </c>
      <c r="I44" s="59">
        <f t="shared" si="11"/>
        <v>5880.3855208182549</v>
      </c>
      <c r="J44" s="61">
        <f>+[2]S11!D124</f>
        <v>0</v>
      </c>
      <c r="K44" s="62">
        <f t="shared" si="12"/>
        <v>5880.3855208182549</v>
      </c>
      <c r="L44" s="18"/>
      <c r="M44" s="18"/>
      <c r="N44" s="18"/>
      <c r="O44" s="7"/>
      <c r="P44" s="8"/>
      <c r="Q44" s="40"/>
    </row>
    <row r="45" spans="1:17" hidden="1" x14ac:dyDescent="0.3">
      <c r="A45" s="87" t="s">
        <v>22</v>
      </c>
      <c r="B45" s="59">
        <f>+'[1]STA-1SG'!$EW$703</f>
        <v>6789.8376299613074</v>
      </c>
      <c r="C45" s="59">
        <f>+[2]S10!C126</f>
        <v>34.583504499999997</v>
      </c>
      <c r="D45" s="59">
        <f>+'[1]STA-1SG'!$EW$21</f>
        <v>1.645046004842615</v>
      </c>
      <c r="E45" s="59">
        <f t="shared" si="10"/>
        <v>6826.0661804661504</v>
      </c>
      <c r="F45" s="59">
        <f>+'[1]STA-1SG'!$EW$23</f>
        <v>0.41350519000000002</v>
      </c>
      <c r="G45" s="56">
        <f>+[2]S9!K125</f>
        <v>7.0803342599999723</v>
      </c>
      <c r="H45" s="59">
        <f>+[2]S9!L125</f>
        <v>471.92530665999999</v>
      </c>
      <c r="I45" s="59">
        <f t="shared" si="11"/>
        <v>6347.4740447361501</v>
      </c>
      <c r="J45" s="61">
        <f>+[2]S11!D125</f>
        <v>0</v>
      </c>
      <c r="K45" s="62">
        <f t="shared" si="12"/>
        <v>6347.4740447361501</v>
      </c>
      <c r="L45" s="18">
        <v>4.3</v>
      </c>
      <c r="M45" s="64">
        <v>7</v>
      </c>
      <c r="N45" s="18"/>
      <c r="O45" s="7"/>
      <c r="P45" s="8"/>
      <c r="Q45" s="40"/>
    </row>
    <row r="46" spans="1:17" hidden="1" x14ac:dyDescent="0.3">
      <c r="A46" s="87" t="s">
        <v>23</v>
      </c>
      <c r="B46" s="59">
        <f>+'[1]STA-1SG'!$EX$703</f>
        <v>5999.4699201988615</v>
      </c>
      <c r="C46" s="59">
        <f>+[2]S10!C127</f>
        <v>34.770172670000001</v>
      </c>
      <c r="D46" s="59">
        <f>+'[1]STA-1SG'!$EX$21</f>
        <v>1.6514271725826193</v>
      </c>
      <c r="E46" s="59">
        <f t="shared" si="10"/>
        <v>6035.891520041444</v>
      </c>
      <c r="F46" s="59">
        <f>+'[1]STA-1SG'!$EX$23</f>
        <v>0.41107634999999998</v>
      </c>
      <c r="G46" s="56">
        <f>+[2]S9!K126</f>
        <v>7.0803977599999826</v>
      </c>
      <c r="H46" s="59">
        <f>+[2]S9!L126</f>
        <v>472.63156566999999</v>
      </c>
      <c r="I46" s="59">
        <f t="shared" si="11"/>
        <v>5556.5906329614445</v>
      </c>
      <c r="J46" s="61">
        <f>+[2]S11!D126</f>
        <v>0</v>
      </c>
      <c r="K46" s="62">
        <f t="shared" si="12"/>
        <v>5556.5906329614445</v>
      </c>
      <c r="L46" s="18"/>
      <c r="M46" s="18"/>
      <c r="N46" s="18"/>
      <c r="O46" s="7"/>
      <c r="P46" s="8"/>
      <c r="Q46" s="40"/>
    </row>
    <row r="47" spans="1:17" hidden="1" x14ac:dyDescent="0.3">
      <c r="A47" s="87" t="s">
        <v>24</v>
      </c>
      <c r="B47" s="59">
        <f>+'[1]STA-1SG'!$EY$703</f>
        <v>6346.5592088288631</v>
      </c>
      <c r="C47" s="59">
        <f>+[2]S10!C128</f>
        <v>34.692037450000001</v>
      </c>
      <c r="D47" s="59">
        <f>+'[1]STA-1SG'!$EY$21</f>
        <v>1.6514271725826193</v>
      </c>
      <c r="E47" s="59">
        <f t="shared" si="10"/>
        <v>6382.9026734514455</v>
      </c>
      <c r="F47" s="59">
        <f>+'[1]STA-1SG'!$EY$23</f>
        <v>0.40813884</v>
      </c>
      <c r="G47" s="56">
        <f>+[2]S9!K127</f>
        <v>7.078713979999975</v>
      </c>
      <c r="H47" s="59">
        <f>+[2]S9!L127</f>
        <v>471.57297070000004</v>
      </c>
      <c r="I47" s="59">
        <f t="shared" si="11"/>
        <v>5904.6591276114459</v>
      </c>
      <c r="J47" s="61">
        <f>+[2]S11!D127</f>
        <v>0</v>
      </c>
      <c r="K47" s="62">
        <f t="shared" si="12"/>
        <v>5904.6591276114459</v>
      </c>
      <c r="L47" s="18"/>
      <c r="M47" s="18"/>
      <c r="N47" s="18"/>
      <c r="O47" s="7"/>
      <c r="P47" s="8"/>
      <c r="Q47" s="40"/>
    </row>
    <row r="48" spans="1:17" hidden="1" x14ac:dyDescent="0.3">
      <c r="A48" s="87" t="s">
        <v>25</v>
      </c>
      <c r="B48" s="59">
        <f>+'[1]STA-1SG'!$EZ$703</f>
        <v>6050.6820025840289</v>
      </c>
      <c r="C48" s="59">
        <f>+[2]S10!C129</f>
        <v>34.179977860000001</v>
      </c>
      <c r="D48" s="59">
        <f>+'[1]STA-1SG'!$EZ$21</f>
        <v>1.7126070991432067</v>
      </c>
      <c r="E48" s="59">
        <f t="shared" si="10"/>
        <v>6086.5745875431721</v>
      </c>
      <c r="F48" s="59">
        <f>+'[1]STA-1SG'!$EZ$23</f>
        <v>0.39874628000000001</v>
      </c>
      <c r="G48" s="56">
        <f>+[2]S9!K128</f>
        <v>6.5801409800000101</v>
      </c>
      <c r="H48" s="59">
        <f>+[2]S9!L128</f>
        <v>464.63546267999999</v>
      </c>
      <c r="I48" s="59">
        <f t="shared" si="11"/>
        <v>5615.7577301631718</v>
      </c>
      <c r="J48" s="61">
        <v>1661.9</v>
      </c>
      <c r="K48" s="62">
        <f t="shared" si="12"/>
        <v>7277.6577301631714</v>
      </c>
      <c r="L48" s="18">
        <v>4.2</v>
      </c>
      <c r="M48" s="18">
        <v>7.1</v>
      </c>
      <c r="N48" s="18"/>
      <c r="O48" s="7"/>
      <c r="P48" s="8"/>
      <c r="Q48" s="40"/>
    </row>
    <row r="49" spans="1:17" hidden="1" x14ac:dyDescent="0.3">
      <c r="A49" s="87" t="s">
        <v>26</v>
      </c>
      <c r="B49" s="59">
        <f>+'[1]STA-1SG'!$FA$703</f>
        <v>6255.9300182202951</v>
      </c>
      <c r="C49" s="59">
        <f>+[2]S10!C130</f>
        <v>34.489346529999999</v>
      </c>
      <c r="D49" s="59">
        <f>+'[1]STA-1SG'!$FA$21</f>
        <v>1.5949865361077109</v>
      </c>
      <c r="E49" s="59">
        <f t="shared" si="10"/>
        <v>6292.0143512864033</v>
      </c>
      <c r="F49" s="59">
        <f>+'[1]STA-1SG'!$FA$23</f>
        <v>0.40146709000000003</v>
      </c>
      <c r="G49" s="56">
        <f>+[2]S9!K129</f>
        <v>8.0790442599999892</v>
      </c>
      <c r="H49" s="59">
        <f>+[2]S9!L129</f>
        <v>470.16888954000001</v>
      </c>
      <c r="I49" s="59">
        <f t="shared" si="11"/>
        <v>5814.1678845764027</v>
      </c>
      <c r="J49" s="61">
        <f>+[2]S11!D129</f>
        <v>0</v>
      </c>
      <c r="K49" s="62">
        <f t="shared" si="12"/>
        <v>5814.1678845764027</v>
      </c>
      <c r="L49" s="18"/>
      <c r="M49" s="18"/>
      <c r="N49" s="18"/>
      <c r="O49" s="7"/>
      <c r="P49" s="8"/>
      <c r="Q49" s="40"/>
    </row>
    <row r="50" spans="1:17" hidden="1" x14ac:dyDescent="0.3">
      <c r="A50" s="87" t="s">
        <v>27</v>
      </c>
      <c r="B50" s="59">
        <f>+'[1]STA-1SG'!$FB$703</f>
        <v>6047.6021712915326</v>
      </c>
      <c r="C50" s="59">
        <f>+[2]S10!C131</f>
        <v>34.59268539</v>
      </c>
      <c r="D50" s="59">
        <f>+'[1]STA-1SG'!$FB$21</f>
        <v>1.6476930946291559</v>
      </c>
      <c r="E50" s="59">
        <f t="shared" si="10"/>
        <v>6083.8425497761618</v>
      </c>
      <c r="F50" s="59">
        <f>+'[1]STA-1SG'!$FB$23</f>
        <v>0.40346068000000002</v>
      </c>
      <c r="G50" s="56">
        <f>+[2]S9!K130</f>
        <v>6.5792537300000049</v>
      </c>
      <c r="H50" s="59">
        <f>+[2]S9!L130</f>
        <v>471.57297070000004</v>
      </c>
      <c r="I50" s="59">
        <f t="shared" si="11"/>
        <v>5606.0937860261611</v>
      </c>
      <c r="J50" s="61">
        <f>+[2]S11!D130</f>
        <v>0</v>
      </c>
      <c r="K50" s="62">
        <f t="shared" si="12"/>
        <v>5606.0937860261611</v>
      </c>
      <c r="L50" s="18"/>
      <c r="M50" s="18"/>
      <c r="N50" s="18"/>
      <c r="O50" s="7"/>
      <c r="P50" s="8"/>
      <c r="Q50" s="40"/>
    </row>
    <row r="51" spans="1:17" hidden="1" x14ac:dyDescent="0.3">
      <c r="A51" s="87" t="s">
        <v>28</v>
      </c>
      <c r="B51" s="59">
        <f>+'[1]STA-1SG'!$FC$703</f>
        <v>5943.9417476747349</v>
      </c>
      <c r="C51" s="59">
        <f>+[2]S10!C132</f>
        <v>34.69664538</v>
      </c>
      <c r="D51" s="59">
        <f>+'[1]STA-1SG'!$FC$21</f>
        <v>1.6536238651102466</v>
      </c>
      <c r="E51" s="59">
        <f t="shared" si="10"/>
        <v>5980.2920169198451</v>
      </c>
      <c r="F51" s="59">
        <f>+'[1]STA-1SG'!$FC$23</f>
        <v>0.40172086000000001</v>
      </c>
      <c r="G51" s="56">
        <f>+[2]S9!K131</f>
        <v>7.3005316200000152</v>
      </c>
      <c r="H51" s="59">
        <f>+[2]S9!L131</f>
        <v>472.98549112000001</v>
      </c>
      <c r="I51" s="59">
        <f t="shared" si="11"/>
        <v>5500.4077150398452</v>
      </c>
      <c r="J51" s="61">
        <f>+[2]S11!D131</f>
        <v>0</v>
      </c>
      <c r="K51" s="62">
        <f t="shared" si="12"/>
        <v>5500.4077150398452</v>
      </c>
      <c r="L51" s="59">
        <v>4.5999999999999996</v>
      </c>
      <c r="M51" s="18">
        <v>8.4</v>
      </c>
      <c r="N51" s="18"/>
      <c r="O51" s="7"/>
      <c r="P51" s="8"/>
      <c r="Q51" s="40"/>
    </row>
    <row r="52" spans="1:17" ht="15.75" hidden="1" customHeight="1" x14ac:dyDescent="0.3">
      <c r="A52" s="86">
        <v>2015</v>
      </c>
      <c r="B52" s="59"/>
      <c r="C52" s="59"/>
      <c r="D52" s="59"/>
      <c r="E52" s="59"/>
      <c r="F52" s="59"/>
      <c r="G52" s="56"/>
      <c r="H52" s="59"/>
      <c r="I52" s="59"/>
      <c r="J52" s="61"/>
      <c r="K52" s="62"/>
      <c r="L52" s="56"/>
      <c r="M52" s="56"/>
      <c r="N52" s="63"/>
      <c r="O52" s="7"/>
      <c r="P52" s="8"/>
      <c r="Q52" s="40"/>
    </row>
    <row r="53" spans="1:17" hidden="1" x14ac:dyDescent="0.3">
      <c r="A53" s="87" t="s">
        <v>17</v>
      </c>
      <c r="B53" s="59">
        <f>+'[1]STA-1SG'!$FD$703</f>
        <v>5625.3498067443661</v>
      </c>
      <c r="C53" s="59">
        <f>+[2]S10!C134</f>
        <v>34.051273999999999</v>
      </c>
      <c r="D53" s="59">
        <f>+'[1]STA-1SG'!$FD$21</f>
        <v>1.6721153342070774</v>
      </c>
      <c r="E53" s="59">
        <f t="shared" ref="E53:E63" si="13">+B53+C53+D53</f>
        <v>5661.0731960785733</v>
      </c>
      <c r="F53" s="59">
        <f>+'[1]STA-1SG'!$FD$23</f>
        <v>0.38531822999999998</v>
      </c>
      <c r="G53" s="56">
        <f>+[2]S9!K133</f>
        <v>8.5489495099999999</v>
      </c>
      <c r="H53" s="59">
        <f>+[2]S9!L133</f>
        <v>464.97747055000002</v>
      </c>
      <c r="I53" s="59">
        <f t="shared" ref="I53:I63" si="14">(+E53+F53-G53-H53)</f>
        <v>5187.9320942485729</v>
      </c>
      <c r="J53" s="61">
        <f>+[2]S11!D133</f>
        <v>0</v>
      </c>
      <c r="K53" s="62">
        <f t="shared" ref="K53:K63" si="15">+I53+J53</f>
        <v>5187.9320942485729</v>
      </c>
      <c r="L53" s="59"/>
      <c r="M53" s="18"/>
      <c r="N53" s="18"/>
      <c r="O53" s="7"/>
      <c r="P53" s="8"/>
      <c r="Q53" s="40"/>
    </row>
    <row r="54" spans="1:17" hidden="1" x14ac:dyDescent="0.3">
      <c r="A54" s="87" t="s">
        <v>18</v>
      </c>
      <c r="B54" s="59">
        <f>+'[1]STA-1SG'!$FE$703</f>
        <v>5363.7408219361714</v>
      </c>
      <c r="C54" s="59">
        <f>+[2]S10!C135</f>
        <v>34.458464130000003</v>
      </c>
      <c r="D54" s="59">
        <f>+'[1]STA-1SG'!$FE$21</f>
        <v>1.6439841479524437</v>
      </c>
      <c r="E54" s="59">
        <f t="shared" si="13"/>
        <v>5399.8432702141235</v>
      </c>
      <c r="F54" s="59">
        <f>+'[1]STA-1SG'!$FE$23</f>
        <v>0.38607409000000004</v>
      </c>
      <c r="G54" s="56">
        <f>+[2]S9!K134</f>
        <v>8.5441243800000279</v>
      </c>
      <c r="H54" s="59">
        <f>+[2]S9!L134</f>
        <v>470.51912279000004</v>
      </c>
      <c r="I54" s="59">
        <f t="shared" si="14"/>
        <v>4921.1660971341234</v>
      </c>
      <c r="J54" s="61">
        <f>+[2]S11!D134</f>
        <v>0</v>
      </c>
      <c r="K54" s="62">
        <f t="shared" si="15"/>
        <v>4921.1660971341234</v>
      </c>
      <c r="L54" s="59"/>
      <c r="M54" s="18"/>
      <c r="N54" s="18"/>
      <c r="O54" s="7"/>
      <c r="P54" s="8"/>
      <c r="Q54" s="40"/>
    </row>
    <row r="55" spans="1:17" hidden="1" x14ac:dyDescent="0.3">
      <c r="A55" s="87" t="s">
        <v>19</v>
      </c>
      <c r="B55" s="59">
        <f>+'[1]STA-1SG'!$FF$703</f>
        <v>5734.7002528026869</v>
      </c>
      <c r="C55" s="59">
        <f>+[2]S10!C136</f>
        <v>34.096011109999999</v>
      </c>
      <c r="D55" s="59">
        <f>+'[1]STA-1SG'!$FF$21</f>
        <v>1.6342013422818791</v>
      </c>
      <c r="E55" s="59">
        <f t="shared" si="13"/>
        <v>5770.430465254969</v>
      </c>
      <c r="F55" s="59">
        <f>+'[1]STA-1SG'!$FF$23</f>
        <v>0.37885626</v>
      </c>
      <c r="G55" s="56">
        <f>+[2]S9!K135</f>
        <v>8.5493009599999823</v>
      </c>
      <c r="H55" s="59">
        <f>+[2]S9!L135</f>
        <v>466.33135008000005</v>
      </c>
      <c r="I55" s="59">
        <f t="shared" si="14"/>
        <v>5295.9286704749693</v>
      </c>
      <c r="J55" s="61">
        <f>+[2]S11!D135</f>
        <v>0</v>
      </c>
      <c r="K55" s="62">
        <f t="shared" si="15"/>
        <v>5295.9286704749693</v>
      </c>
      <c r="L55" s="54">
        <v>4.9000000000000004</v>
      </c>
      <c r="M55" s="65">
        <v>8.9</v>
      </c>
      <c r="N55" s="18"/>
      <c r="O55" s="7"/>
      <c r="P55" s="8"/>
      <c r="Q55" s="40"/>
    </row>
    <row r="56" spans="1:17" hidden="1" x14ac:dyDescent="0.3">
      <c r="A56" s="87" t="s">
        <v>20</v>
      </c>
      <c r="B56" s="59">
        <f>+'[1]STA-1SG'!$FG$703</f>
        <v>5627.1819274453019</v>
      </c>
      <c r="C56" s="59">
        <f>+[2]S10!C137</f>
        <v>34.623155320000002</v>
      </c>
      <c r="D56" s="59">
        <f>+'[1]STA-1SG'!$FG$21</f>
        <v>1.6501476510067115</v>
      </c>
      <c r="E56" s="59">
        <f t="shared" si="13"/>
        <v>5663.455230416308</v>
      </c>
      <c r="F56" s="59">
        <f>+'[1]STA-1SG'!$FG$23</f>
        <v>0.38987265999999998</v>
      </c>
      <c r="G56" s="56">
        <f>+[2]S9!K136</f>
        <v>8.5479878300000109</v>
      </c>
      <c r="H56" s="59">
        <f>+[2]S9!L136</f>
        <v>473.49815881000001</v>
      </c>
      <c r="I56" s="59">
        <f t="shared" si="14"/>
        <v>5181.7989564363079</v>
      </c>
      <c r="J56" s="61">
        <f>+[2]S11!D136</f>
        <v>0</v>
      </c>
      <c r="K56" s="62">
        <f t="shared" si="15"/>
        <v>5181.7989564363079</v>
      </c>
      <c r="L56" s="65"/>
      <c r="M56" s="65"/>
      <c r="N56" s="18"/>
      <c r="O56" s="7"/>
      <c r="P56" s="8"/>
      <c r="Q56" s="40"/>
    </row>
    <row r="57" spans="1:17" hidden="1" x14ac:dyDescent="0.3">
      <c r="A57" s="87" t="s">
        <v>21</v>
      </c>
      <c r="B57" s="59">
        <f>+'[1]STA-1SG'!$FH$703</f>
        <v>5516.7667565993879</v>
      </c>
      <c r="C57" s="59">
        <f>+[2]S10!C138</f>
        <v>34.744725899999999</v>
      </c>
      <c r="D57" s="59">
        <f>+'[1]STA-1SG'!$FH$21</f>
        <v>1.663738775510204</v>
      </c>
      <c r="E57" s="59">
        <f t="shared" si="13"/>
        <v>5553.1752212748979</v>
      </c>
      <c r="F57" s="59">
        <f>+'[1]STA-1SG'!$FH$23</f>
        <v>0.39051343999999999</v>
      </c>
      <c r="G57" s="56">
        <f>+[2]S9!K137</f>
        <v>11.051633079999988</v>
      </c>
      <c r="H57" s="59">
        <f>+[2]S9!L137</f>
        <v>480.38985990000003</v>
      </c>
      <c r="I57" s="59">
        <f t="shared" si="14"/>
        <v>5062.1242417348976</v>
      </c>
      <c r="J57" s="61">
        <f>+[2]S11!D137</f>
        <v>0</v>
      </c>
      <c r="K57" s="62">
        <f t="shared" si="15"/>
        <v>5062.1242417348976</v>
      </c>
      <c r="L57" s="65"/>
      <c r="M57" s="65"/>
      <c r="N57" s="18"/>
      <c r="O57" s="7"/>
      <c r="P57" s="8"/>
      <c r="Q57" s="40"/>
    </row>
    <row r="58" spans="1:17" hidden="1" x14ac:dyDescent="0.3">
      <c r="A58" s="87" t="s">
        <v>22</v>
      </c>
      <c r="B58" s="59">
        <f>+'[1]STA-1SG'!$FI$703</f>
        <v>5554.8354139541016</v>
      </c>
      <c r="C58" s="59">
        <f>+[2]S10!C139</f>
        <v>35.373287140000002</v>
      </c>
      <c r="D58" s="59">
        <f>+'[1]STA-1SG'!$FI$21</f>
        <v>1.6938491083676268</v>
      </c>
      <c r="E58" s="59">
        <f t="shared" si="13"/>
        <v>5591.9025502024688</v>
      </c>
      <c r="F58" s="59">
        <f>+'[1]STA-1SG'!$FI$23</f>
        <v>0.40065860999999997</v>
      </c>
      <c r="G58" s="56">
        <f>+[2]S9!K138</f>
        <v>8.7620964700000172</v>
      </c>
      <c r="H58" s="59">
        <f>+[2]S9!L138</f>
        <v>488.97321528000003</v>
      </c>
      <c r="I58" s="59">
        <f t="shared" si="14"/>
        <v>5094.5678970624695</v>
      </c>
      <c r="J58" s="61">
        <f>+[2]S11!D138</f>
        <v>0</v>
      </c>
      <c r="K58" s="62">
        <f t="shared" si="15"/>
        <v>5094.5678970624695</v>
      </c>
      <c r="L58" s="65">
        <v>5.4</v>
      </c>
      <c r="M58" s="65">
        <v>10.3</v>
      </c>
      <c r="N58" s="18"/>
      <c r="O58" s="7"/>
      <c r="P58" s="8"/>
      <c r="Q58" s="40"/>
    </row>
    <row r="59" spans="1:17" hidden="1" x14ac:dyDescent="0.3">
      <c r="A59" s="87" t="s">
        <v>23</v>
      </c>
      <c r="B59" s="59">
        <f>+'[1]STA-1SG'!$FJ$703</f>
        <v>5448.4961658565044</v>
      </c>
      <c r="C59" s="59">
        <f>+[2]S10!C140</f>
        <v>35.551179879999999</v>
      </c>
      <c r="D59" s="59">
        <f>+'[1]STA-1SG'!$FJ$21</f>
        <v>1.7019029126213596</v>
      </c>
      <c r="E59" s="59">
        <f t="shared" si="13"/>
        <v>5485.7492486491255</v>
      </c>
      <c r="F59" s="59">
        <f>+'[1]STA-1SG'!$FJ$23</f>
        <v>0.39832574999999998</v>
      </c>
      <c r="G59" s="56">
        <f>+[2]S9!K139</f>
        <v>8.760664840000004</v>
      </c>
      <c r="H59" s="59">
        <f>+[2]S9!L139</f>
        <v>491.40244013999995</v>
      </c>
      <c r="I59" s="59">
        <f t="shared" si="14"/>
        <v>4985.9844694191261</v>
      </c>
      <c r="J59" s="61">
        <f>+[2]S11!D139</f>
        <v>0</v>
      </c>
      <c r="K59" s="62">
        <f t="shared" si="15"/>
        <v>4985.9844694191261</v>
      </c>
      <c r="L59" s="65"/>
      <c r="M59" s="65"/>
      <c r="N59" s="18"/>
      <c r="O59" s="7"/>
      <c r="P59" s="8"/>
      <c r="Q59" s="40"/>
    </row>
    <row r="60" spans="1:17" hidden="1" x14ac:dyDescent="0.3">
      <c r="A60" s="87" t="s">
        <v>24</v>
      </c>
      <c r="B60" s="59">
        <f>+'[1]STA-1SG'!$FK$703</f>
        <v>5563.3803772117526</v>
      </c>
      <c r="C60" s="59">
        <f>+[2]S10!C141</f>
        <v>36.295339649999995</v>
      </c>
      <c r="D60" s="59">
        <f>+'[1]STA-1SG'!$FK$21</f>
        <v>1.7379074333800841</v>
      </c>
      <c r="E60" s="59">
        <f t="shared" si="13"/>
        <v>5601.4136242951326</v>
      </c>
      <c r="F60" s="59">
        <f>+'[1]STA-1SG'!$FK$23</f>
        <v>0.41011890999999995</v>
      </c>
      <c r="G60" s="56">
        <f>+[2]S9!K140</f>
        <v>8.5487650800000097</v>
      </c>
      <c r="H60" s="59">
        <f>+[2]S9!L140</f>
        <v>501.56435799999997</v>
      </c>
      <c r="I60" s="59">
        <f t="shared" si="14"/>
        <v>5091.7106201251336</v>
      </c>
      <c r="J60" s="61">
        <f>+[2]S11!D140</f>
        <v>0</v>
      </c>
      <c r="K60" s="62">
        <f t="shared" si="15"/>
        <v>5091.7106201251336</v>
      </c>
      <c r="L60" s="65"/>
      <c r="M60" s="65"/>
      <c r="N60" s="18"/>
      <c r="O60" s="7"/>
      <c r="P60" s="8"/>
      <c r="Q60" s="40"/>
    </row>
    <row r="61" spans="1:17" hidden="1" x14ac:dyDescent="0.3">
      <c r="A61" s="87" t="s">
        <v>25</v>
      </c>
      <c r="B61" s="59">
        <f>+'[1]STA-1SG'!$FL$703</f>
        <v>5548.0844750348351</v>
      </c>
      <c r="C61" s="59">
        <f>+[2]S10!C142</f>
        <v>36.922837020000003</v>
      </c>
      <c r="D61" s="59">
        <f>+'[1]STA-1SG'!$FL$21</f>
        <v>1.7841758241758241</v>
      </c>
      <c r="E61" s="59">
        <f t="shared" si="13"/>
        <v>5586.7914878790107</v>
      </c>
      <c r="F61" s="59">
        <f>+'[1]STA-1SG'!$FL$23</f>
        <v>0.41842798999999997</v>
      </c>
      <c r="G61" s="56">
        <f>+[2]S9!K141</f>
        <v>8.551340190000019</v>
      </c>
      <c r="H61" s="59">
        <f>+[2]S9!L141</f>
        <v>510.93850636000002</v>
      </c>
      <c r="I61" s="59">
        <f t="shared" si="14"/>
        <v>5067.7200693190107</v>
      </c>
      <c r="J61" s="61">
        <f>+[2]S11!D141</f>
        <v>0</v>
      </c>
      <c r="K61" s="62">
        <f t="shared" si="15"/>
        <v>5067.7200693190107</v>
      </c>
      <c r="L61" s="65">
        <v>5.9</v>
      </c>
      <c r="M61" s="65">
        <v>9.6999999999999993</v>
      </c>
      <c r="N61" s="18"/>
      <c r="O61" s="7"/>
      <c r="P61" s="8"/>
      <c r="Q61" s="40"/>
    </row>
    <row r="62" spans="1:17" hidden="1" x14ac:dyDescent="0.3">
      <c r="A62" s="87" t="s">
        <v>26</v>
      </c>
      <c r="B62" s="59">
        <f>+'[1]STA-1SG'!$FM$703</f>
        <v>5775.0257862562294</v>
      </c>
      <c r="C62" s="59">
        <f>+[2]S10!C143</f>
        <v>37.374032590000006</v>
      </c>
      <c r="D62" s="59">
        <f>+'[1]STA-1SG'!$FM$21</f>
        <v>1.7727241179872759</v>
      </c>
      <c r="E62" s="59">
        <f t="shared" si="13"/>
        <v>5814.1725429642165</v>
      </c>
      <c r="F62" s="59">
        <f>+'[1]STA-1SG'!$FM$23</f>
        <v>0.41988029999999998</v>
      </c>
      <c r="G62" s="56">
        <f>+[2]S9!K142</f>
        <v>13.61359503999995</v>
      </c>
      <c r="H62" s="59">
        <f>+[2]S9!L142</f>
        <v>517.10967514000004</v>
      </c>
      <c r="I62" s="59">
        <f t="shared" si="14"/>
        <v>5283.8691530842161</v>
      </c>
      <c r="J62" s="61">
        <f>+[2]S11!D142</f>
        <v>0</v>
      </c>
      <c r="K62" s="62">
        <f t="shared" si="15"/>
        <v>5283.8691530842161</v>
      </c>
      <c r="L62" s="65"/>
      <c r="M62" s="65"/>
      <c r="N62" s="18"/>
      <c r="O62" s="7"/>
      <c r="P62" s="8"/>
      <c r="Q62" s="40"/>
    </row>
    <row r="63" spans="1:17" hidden="1" x14ac:dyDescent="0.3">
      <c r="A63" s="87" t="s">
        <v>27</v>
      </c>
      <c r="B63" s="59">
        <f>+'[1]STA-1SG'!$FN$703</f>
        <v>5561.3191555159256</v>
      </c>
      <c r="C63" s="59">
        <f>+[2]S10!C144</f>
        <v>37.283964179999998</v>
      </c>
      <c r="D63" s="59">
        <f>+'[1]STA-1SG'!$FN$21</f>
        <v>1.7907674074074071</v>
      </c>
      <c r="E63" s="59">
        <f t="shared" si="13"/>
        <v>5600.3938871033333</v>
      </c>
      <c r="F63" s="59">
        <f>+'[1]STA-1SG'!$FN$23</f>
        <v>0.41384242999999998</v>
      </c>
      <c r="G63" s="56">
        <f>+[2]S9!K143</f>
        <v>8.5502797499999588</v>
      </c>
      <c r="H63" s="59">
        <f>+[2]S9!L143</f>
        <v>516.69357544000002</v>
      </c>
      <c r="I63" s="59">
        <f t="shared" si="14"/>
        <v>5075.5638743433328</v>
      </c>
      <c r="J63" s="61">
        <f>+[2]S11!D143</f>
        <v>0</v>
      </c>
      <c r="K63" s="62">
        <f t="shared" si="15"/>
        <v>5075.5638743433328</v>
      </c>
      <c r="L63" s="65"/>
      <c r="M63" s="65"/>
      <c r="N63" s="18"/>
      <c r="O63" s="7"/>
      <c r="P63" s="8"/>
      <c r="Q63" s="40"/>
    </row>
    <row r="64" spans="1:17" ht="20.25" hidden="1" customHeight="1" x14ac:dyDescent="0.3">
      <c r="A64" s="86">
        <v>2016</v>
      </c>
      <c r="B64" s="59"/>
      <c r="C64" s="59"/>
      <c r="D64" s="59"/>
      <c r="E64" s="59"/>
      <c r="F64" s="59"/>
      <c r="G64" s="56"/>
      <c r="H64" s="59"/>
      <c r="I64" s="59"/>
      <c r="J64" s="61"/>
      <c r="K64" s="62"/>
      <c r="L64" s="56"/>
      <c r="M64" s="56"/>
      <c r="N64" s="63"/>
      <c r="O64" s="7"/>
      <c r="P64" s="8"/>
      <c r="Q64" s="40"/>
    </row>
    <row r="65" spans="1:17" hidden="1" x14ac:dyDescent="0.3">
      <c r="A65" s="87" t="s">
        <v>17</v>
      </c>
      <c r="B65" s="59">
        <f>+'[1]STA-1SG'!$FP$703</f>
        <v>5621.6906047326302</v>
      </c>
      <c r="C65" s="59">
        <f>+[2]S10!C148</f>
        <v>38.425629189999995</v>
      </c>
      <c r="D65" s="59">
        <f>+'[1]STA-1SG'!$FP$21</f>
        <v>1.8276210526315788</v>
      </c>
      <c r="E65" s="59">
        <f t="shared" ref="E65:E93" si="16">+B65+C65+D65</f>
        <v>5661.9438549752622</v>
      </c>
      <c r="F65" s="59">
        <f>+'[1]STA-1SG'!$FP$23</f>
        <v>0.43088028</v>
      </c>
      <c r="G65" s="56">
        <f>+[2]S9!K145</f>
        <v>15.10578608000003</v>
      </c>
      <c r="H65" s="59">
        <f>+[2]S9!L145</f>
        <v>532.33353090000003</v>
      </c>
      <c r="I65" s="59">
        <f t="shared" ref="I65:I70" si="17">(+E65+F65-G65-H65)</f>
        <v>5114.9354182752613</v>
      </c>
      <c r="J65" s="61">
        <f>+[2]S11!D146</f>
        <v>977.47744094000006</v>
      </c>
      <c r="K65" s="62">
        <f t="shared" ref="K65:K93" si="18">+I65+J65</f>
        <v>6092.4128592152611</v>
      </c>
      <c r="L65" s="54"/>
      <c r="M65" s="65"/>
      <c r="N65" s="18"/>
      <c r="O65" s="7"/>
      <c r="P65" s="8"/>
      <c r="Q65" s="40"/>
    </row>
    <row r="66" spans="1:17" hidden="1" x14ac:dyDescent="0.3">
      <c r="A66" s="87" t="s">
        <v>18</v>
      </c>
      <c r="B66" s="59">
        <f>+'[1]STA-1SG'!$FQ$703</f>
        <v>5867.5982819775618</v>
      </c>
      <c r="C66" s="59">
        <f>+[2]S10!C149</f>
        <v>38.783530909999996</v>
      </c>
      <c r="D66" s="59">
        <f>+'[1]STA-1SG'!$FQ$21</f>
        <v>1.8626219512195124</v>
      </c>
      <c r="E66" s="59">
        <f t="shared" si="16"/>
        <v>5908.2444348387817</v>
      </c>
      <c r="F66" s="59">
        <f>+'[1]STA-1SG'!$FQ$23</f>
        <v>0.43247043000000002</v>
      </c>
      <c r="G66" s="56">
        <f>+[2]S9!K146</f>
        <v>8.5492231800000127</v>
      </c>
      <c r="H66" s="59">
        <f>+[2]S9!L146</f>
        <v>537.23651625000002</v>
      </c>
      <c r="I66" s="59">
        <f t="shared" si="17"/>
        <v>5362.8911658387815</v>
      </c>
      <c r="J66" s="61">
        <f>+[2]S11!D147</f>
        <v>1049.9019353699998</v>
      </c>
      <c r="K66" s="62">
        <f t="shared" si="18"/>
        <v>6412.7931012087811</v>
      </c>
      <c r="L66" s="54"/>
      <c r="M66" s="65"/>
      <c r="N66" s="18"/>
      <c r="O66" s="7"/>
      <c r="P66" s="8"/>
      <c r="Q66" s="40"/>
    </row>
    <row r="67" spans="1:17" hidden="1" x14ac:dyDescent="0.3">
      <c r="A67" s="87" t="s">
        <v>19</v>
      </c>
      <c r="B67" s="59">
        <f>+'[3]STA-1SG'!$FR$703</f>
        <v>5550.9502143119507</v>
      </c>
      <c r="C67" s="59">
        <f>+[2]S10!C150</f>
        <v>39.950588750000001</v>
      </c>
      <c r="D67" s="59">
        <f>+'[3]STA-1SG'!$FR$21</f>
        <v>1.8869024390243903</v>
      </c>
      <c r="E67" s="59">
        <f t="shared" si="16"/>
        <v>5592.7877055009749</v>
      </c>
      <c r="F67" s="59">
        <f>+'[3]STA-1SG'!$FR$23</f>
        <v>0.45145176000000004</v>
      </c>
      <c r="G67" s="56">
        <f>+[2]S9!K147</f>
        <v>24.362735440000051</v>
      </c>
      <c r="H67" s="59">
        <f>+[2]S9!L147</f>
        <v>553.22433448000004</v>
      </c>
      <c r="I67" s="59">
        <f t="shared" si="17"/>
        <v>5015.6520873409745</v>
      </c>
      <c r="J67" s="61">
        <f>+[2]S11!D148</f>
        <v>786.14324357999988</v>
      </c>
      <c r="K67" s="62">
        <f t="shared" si="18"/>
        <v>5801.7953309209743</v>
      </c>
      <c r="L67" s="54">
        <v>6.8</v>
      </c>
      <c r="M67" s="54">
        <v>10</v>
      </c>
      <c r="N67" s="18"/>
      <c r="O67" s="7"/>
      <c r="P67" s="8"/>
      <c r="Q67" s="40"/>
    </row>
    <row r="68" spans="1:17" hidden="1" x14ac:dyDescent="0.3">
      <c r="A68" s="87" t="s">
        <v>20</v>
      </c>
      <c r="B68" s="59">
        <f>+'[3]STA-1SG'!$FS$703</f>
        <v>5514.3826697918894</v>
      </c>
      <c r="C68" s="59">
        <f>+[2]S10!C151</f>
        <v>40.786598399999995</v>
      </c>
      <c r="D68" s="59">
        <f>+'[3]STA-1SG'!$FS$21</f>
        <v>1.9588661417322835</v>
      </c>
      <c r="E68" s="59">
        <f t="shared" si="16"/>
        <v>5557.1281343336213</v>
      </c>
      <c r="F68" s="59">
        <f>+'[3]STA-1SG'!$FS$23</f>
        <v>0.46190853000000004</v>
      </c>
      <c r="G68" s="56">
        <f>+[2]S9!K148</f>
        <v>8.5487566299999571</v>
      </c>
      <c r="H68" s="59">
        <f>+[2]S9!L148</f>
        <v>564.67704044000016</v>
      </c>
      <c r="I68" s="59">
        <f t="shared" si="17"/>
        <v>4984.3642457936212</v>
      </c>
      <c r="J68" s="61">
        <f>+[2]S11!D149</f>
        <v>908.57696142999987</v>
      </c>
      <c r="K68" s="62">
        <f t="shared" si="18"/>
        <v>5892.9412072236209</v>
      </c>
      <c r="L68" s="54"/>
      <c r="M68" s="65"/>
      <c r="N68" s="18"/>
      <c r="O68" s="7"/>
      <c r="P68" s="8"/>
      <c r="Q68" s="40"/>
    </row>
    <row r="69" spans="1:17" hidden="1" x14ac:dyDescent="0.3">
      <c r="A69" s="87" t="s">
        <v>21</v>
      </c>
      <c r="B69" s="59">
        <f>+'[3]STA-1SG'!$FT$703</f>
        <v>5096.0240581205044</v>
      </c>
      <c r="C69" s="59">
        <f>+[2]S10!C152</f>
        <v>40.75031139</v>
      </c>
      <c r="D69" s="59">
        <f>+'[3]STA-1SG'!$FT$21</f>
        <v>1.9574430379746834</v>
      </c>
      <c r="E69" s="59">
        <f t="shared" si="16"/>
        <v>5138.731812548479</v>
      </c>
      <c r="F69" s="59">
        <f>+'[3]STA-1SG'!$FT$23</f>
        <v>0.45657509000000002</v>
      </c>
      <c r="G69" s="56">
        <f>+[2]S9!K149</f>
        <v>8.5473491999999851</v>
      </c>
      <c r="H69" s="59">
        <f>+[2]S9!L149</f>
        <v>564.17993559000013</v>
      </c>
      <c r="I69" s="59">
        <f t="shared" si="17"/>
        <v>4566.4611028484787</v>
      </c>
      <c r="J69" s="61">
        <f>+[2]S11!D150</f>
        <v>711.24736000000007</v>
      </c>
      <c r="K69" s="62">
        <f t="shared" si="18"/>
        <v>5277.708462848479</v>
      </c>
      <c r="L69" s="54"/>
      <c r="M69" s="65"/>
      <c r="N69" s="18"/>
      <c r="O69" s="7"/>
      <c r="P69" s="8"/>
      <c r="Q69" s="40"/>
    </row>
    <row r="70" spans="1:17" hidden="1" x14ac:dyDescent="0.3">
      <c r="A70" s="87" t="s">
        <v>22</v>
      </c>
      <c r="B70" s="59">
        <f>+'[3]STA-1SG'!$FU$703</f>
        <v>5110.8196578930383</v>
      </c>
      <c r="C70" s="59">
        <f>+[2]S10!C153</f>
        <v>40.462323320000003</v>
      </c>
      <c r="D70" s="59">
        <f>+'[3]STA-1SG'!$FU$21</f>
        <v>1.9436582278481012</v>
      </c>
      <c r="E70" s="59">
        <f t="shared" si="16"/>
        <v>5153.225639440886</v>
      </c>
      <c r="F70" s="59">
        <f>+'[3]STA-1SG'!$FU$23</f>
        <v>0.45180209999999998</v>
      </c>
      <c r="G70" s="56">
        <f>+[2]S9!K150</f>
        <v>8.5485089999999673</v>
      </c>
      <c r="H70" s="59">
        <f>+[2]S9!L150</f>
        <v>560.23471481000013</v>
      </c>
      <c r="I70" s="59">
        <f t="shared" si="17"/>
        <v>4584.8942177308863</v>
      </c>
      <c r="J70" s="61">
        <f>+[2]S11!D151</f>
        <v>825.53685502999838</v>
      </c>
      <c r="K70" s="62">
        <f t="shared" si="18"/>
        <v>5410.4310727608845</v>
      </c>
      <c r="L70" s="54">
        <v>6.4</v>
      </c>
      <c r="M70" s="65">
        <v>9.5</v>
      </c>
      <c r="N70" s="18"/>
      <c r="O70" s="7"/>
      <c r="P70" s="8"/>
      <c r="Q70" s="40"/>
    </row>
    <row r="71" spans="1:17" hidden="1" x14ac:dyDescent="0.3">
      <c r="A71" s="87" t="s">
        <v>23</v>
      </c>
      <c r="B71" s="59">
        <f>+'[3]STA-1SG'!$FV$703</f>
        <v>5097.6576960203656</v>
      </c>
      <c r="C71" s="59">
        <f>+[2]S10!C154</f>
        <v>40.241348610000003</v>
      </c>
      <c r="D71" s="59">
        <f>+'[3]STA-1SG'!$FV$21</f>
        <v>1.9389286846275755</v>
      </c>
      <c r="E71" s="59">
        <f t="shared" si="16"/>
        <v>5139.8379733149932</v>
      </c>
      <c r="F71" s="59">
        <f>+'[3]STA-1SG'!$FV$23</f>
        <v>0.45153940000000004</v>
      </c>
      <c r="G71" s="56">
        <f>+[2]S9!K151</f>
        <v>8.5496406600000228</v>
      </c>
      <c r="H71" s="59">
        <f>+[2]S9!L151</f>
        <v>559.01324385000009</v>
      </c>
      <c r="I71" s="59">
        <f>(+E71+F71-G71-H71)</f>
        <v>4572.7266282049932</v>
      </c>
      <c r="J71" s="61">
        <f>+[2]S11!D152</f>
        <v>946.19131293000032</v>
      </c>
      <c r="K71" s="62">
        <f t="shared" si="18"/>
        <v>5518.9179411349933</v>
      </c>
      <c r="L71" s="54"/>
      <c r="M71" s="65"/>
      <c r="N71" s="18"/>
      <c r="O71" s="7"/>
      <c r="P71" s="8"/>
      <c r="Q71" s="40"/>
    </row>
    <row r="72" spans="1:17" hidden="1" x14ac:dyDescent="0.3">
      <c r="A72" s="87" t="s">
        <v>24</v>
      </c>
      <c r="B72" s="59">
        <f>+'[3]STA-1SG'!$FW$703</f>
        <v>5442.6626039389357</v>
      </c>
      <c r="C72" s="59">
        <f>+[2]S10!C155</f>
        <v>40.317429200000007</v>
      </c>
      <c r="D72" s="59">
        <f>+'[3]STA-1SG'!$FW$21</f>
        <v>1.9465990491283676</v>
      </c>
      <c r="E72" s="59">
        <f t="shared" si="16"/>
        <v>5484.9266321880641</v>
      </c>
      <c r="F72" s="59">
        <f>+'[3]STA-1SG'!$FW$23</f>
        <v>0.45319927000000004</v>
      </c>
      <c r="G72" s="56">
        <f>+[2]S9!K152</f>
        <v>8.5449569099999962</v>
      </c>
      <c r="H72" s="59">
        <f>+[2]S9!L152</f>
        <v>561.21578299000009</v>
      </c>
      <c r="I72" s="59">
        <f>(+E72+F72-G72-H72)</f>
        <v>4915.6190915580646</v>
      </c>
      <c r="J72" s="61">
        <f>+[2]S11!D153</f>
        <v>528.56175248000022</v>
      </c>
      <c r="K72" s="62">
        <f t="shared" si="18"/>
        <v>5444.1808440380646</v>
      </c>
      <c r="L72" s="54"/>
      <c r="M72" s="65"/>
      <c r="N72" s="18"/>
      <c r="O72" s="7"/>
      <c r="P72" s="8"/>
      <c r="Q72" s="40"/>
    </row>
    <row r="73" spans="1:17" hidden="1" x14ac:dyDescent="0.3">
      <c r="A73" s="87" t="s">
        <v>25</v>
      </c>
      <c r="B73" s="59">
        <f>+'[3]STA-1SG'!$FX$703</f>
        <v>5425.1705518455601</v>
      </c>
      <c r="C73" s="59">
        <f>+[2]S10!C156</f>
        <v>40.388914010000001</v>
      </c>
      <c r="D73" s="59">
        <f>+'[3]STA-1SG'!$FX$21</f>
        <v>1.9500855784469098</v>
      </c>
      <c r="E73" s="59">
        <f t="shared" si="16"/>
        <v>5467.5095514340073</v>
      </c>
      <c r="F73" s="59">
        <f>+'[3]STA-1SG'!$FX$23</f>
        <v>0.45491485999999998</v>
      </c>
      <c r="G73" s="56">
        <f>+[2]S9!K153</f>
        <v>6.5729921099999729</v>
      </c>
      <c r="H73" s="59">
        <f>+[2]S9!L153</f>
        <v>562.20033013</v>
      </c>
      <c r="I73" s="59">
        <f>(+E73+F73-G73-H73)</f>
        <v>4899.1911440540071</v>
      </c>
      <c r="J73" s="61">
        <f>+[2]S11!D154</f>
        <v>608.05009442000005</v>
      </c>
      <c r="K73" s="62">
        <f t="shared" si="18"/>
        <v>5507.2412384740073</v>
      </c>
      <c r="L73" s="54">
        <v>6.9</v>
      </c>
      <c r="M73" s="65">
        <v>10.5</v>
      </c>
      <c r="N73" s="18"/>
      <c r="O73" s="7"/>
      <c r="P73" s="8"/>
      <c r="Q73" s="40"/>
    </row>
    <row r="74" spans="1:17" hidden="1" x14ac:dyDescent="0.3">
      <c r="A74" s="87" t="s">
        <v>26</v>
      </c>
      <c r="B74" s="59">
        <f>+'[3]STA-1SG'!$FY$703</f>
        <v>5484.4850943523907</v>
      </c>
      <c r="C74" s="59">
        <f>+[2]S10!C157</f>
        <v>39.61625652</v>
      </c>
      <c r="D74" s="59">
        <f>+'[3]STA-1SG'!$FY$21</f>
        <v>1.9475752773375594</v>
      </c>
      <c r="E74" s="59">
        <f t="shared" si="16"/>
        <v>5526.0489261497287</v>
      </c>
      <c r="F74" s="59">
        <f>+'[3]STA-1SG'!$FY$23</f>
        <v>0.44497734999999999</v>
      </c>
      <c r="G74" s="56">
        <f>+[2]S9!K154</f>
        <v>13.093185270000049</v>
      </c>
      <c r="H74" s="59">
        <f>+[2]S9!L154</f>
        <v>551.55865971000003</v>
      </c>
      <c r="I74" s="59">
        <f t="shared" ref="I74:I93" si="19">(+E74+F74-G74-H74)</f>
        <v>4961.8420585197282</v>
      </c>
      <c r="J74" s="61">
        <f>+[2]S11!D155</f>
        <v>579.88478103000011</v>
      </c>
      <c r="K74" s="62">
        <f t="shared" si="18"/>
        <v>5541.7268395497285</v>
      </c>
      <c r="L74" s="54"/>
      <c r="M74" s="65"/>
      <c r="N74" s="18"/>
      <c r="O74" s="7"/>
      <c r="P74" s="8"/>
      <c r="Q74" s="40"/>
    </row>
    <row r="75" spans="1:17" hidden="1" x14ac:dyDescent="0.3">
      <c r="A75" s="87" t="s">
        <v>27</v>
      </c>
      <c r="B75" s="59">
        <f>+'[3]STA-1SG'!$FZ$703</f>
        <v>5351.4499105775421</v>
      </c>
      <c r="C75" s="59">
        <f>+[2]S10!C158</f>
        <v>39.106175969999995</v>
      </c>
      <c r="D75" s="59">
        <f>+'[3]STA-1SG'!$FZ$21</f>
        <v>1.8856545166402536</v>
      </c>
      <c r="E75" s="59">
        <f t="shared" si="16"/>
        <v>5392.4417410641818</v>
      </c>
      <c r="F75" s="59">
        <f>+'[3]STA-1SG'!$FZ$23</f>
        <v>0.43657299999999999</v>
      </c>
      <c r="G75" s="56">
        <f>+[2]S9!K155</f>
        <v>6.5783320499999718</v>
      </c>
      <c r="H75" s="59">
        <f>+[2]S9!L155</f>
        <v>544.53341337000006</v>
      </c>
      <c r="I75" s="59">
        <f t="shared" si="19"/>
        <v>4841.7665686441815</v>
      </c>
      <c r="J75" s="61">
        <f>+[2]S11!D156</f>
        <v>455.42533997000032</v>
      </c>
      <c r="K75" s="62">
        <f t="shared" si="18"/>
        <v>5297.1919086141816</v>
      </c>
      <c r="L75" s="54"/>
      <c r="M75" s="65"/>
      <c r="N75" s="18"/>
      <c r="O75" s="7"/>
      <c r="P75" s="8"/>
      <c r="Q75" s="40"/>
    </row>
    <row r="76" spans="1:17" hidden="1" x14ac:dyDescent="0.3">
      <c r="A76" s="87" t="s">
        <v>28</v>
      </c>
      <c r="B76" s="59">
        <f>+'[3]STA-1SG'!$GA$703</f>
        <v>5216.784730772858</v>
      </c>
      <c r="C76" s="59">
        <f>+[2]S10!C159</f>
        <v>38.756865159999997</v>
      </c>
      <c r="D76" s="59">
        <f>+'[3]STA-1SG'!$GA$21</f>
        <v>1.9144285714285716</v>
      </c>
      <c r="E76" s="59">
        <f t="shared" si="16"/>
        <v>5257.4560245042867</v>
      </c>
      <c r="F76" s="59">
        <f>+'[3]STA-1SG'!$GA$23</f>
        <v>0.43307784000000005</v>
      </c>
      <c r="G76" s="56">
        <f>+[2]S9!K156</f>
        <v>6.573823999999945</v>
      </c>
      <c r="H76" s="59">
        <f>+[2]S9!L156</f>
        <v>539.7224195</v>
      </c>
      <c r="I76" s="59">
        <f t="shared" si="19"/>
        <v>4711.5928588442866</v>
      </c>
      <c r="J76" s="61">
        <f>+[2]S11!D158</f>
        <v>212.35120424999991</v>
      </c>
      <c r="K76" s="62">
        <f t="shared" si="18"/>
        <v>4923.9440630942863</v>
      </c>
      <c r="L76" s="54">
        <v>6.4</v>
      </c>
      <c r="M76" s="65">
        <v>10.1</v>
      </c>
      <c r="N76" s="18"/>
      <c r="O76" s="7"/>
      <c r="P76" s="8"/>
      <c r="Q76" s="40"/>
    </row>
    <row r="77" spans="1:17" ht="15" customHeight="1" x14ac:dyDescent="0.3">
      <c r="A77" s="85">
        <v>2021</v>
      </c>
      <c r="B77" s="59">
        <f>+B145</f>
        <v>8822.7383445399955</v>
      </c>
      <c r="C77" s="59">
        <f t="shared" ref="C77:M77" si="20">+C145</f>
        <v>1272.24323183</v>
      </c>
      <c r="D77" s="59">
        <f t="shared" si="20"/>
        <v>2.2098947368421058</v>
      </c>
      <c r="E77" s="59">
        <f t="shared" si="20"/>
        <v>10097.191471106837</v>
      </c>
      <c r="F77" s="59">
        <f t="shared" si="20"/>
        <v>0.50674542999999994</v>
      </c>
      <c r="G77" s="59">
        <f t="shared" si="20"/>
        <v>0.42616915999997218</v>
      </c>
      <c r="H77" s="59">
        <f t="shared" si="20"/>
        <v>1861.3403333399999</v>
      </c>
      <c r="I77" s="59">
        <f t="shared" si="20"/>
        <v>8235.9317140368366</v>
      </c>
      <c r="J77" s="59">
        <f t="shared" si="20"/>
        <v>455.16774334003026</v>
      </c>
      <c r="K77" s="59">
        <f t="shared" si="20"/>
        <v>8691.0994573768676</v>
      </c>
      <c r="L77" s="59">
        <f t="shared" si="20"/>
        <v>5.9</v>
      </c>
      <c r="M77" s="59">
        <f t="shared" si="20"/>
        <v>8.3000000000000007</v>
      </c>
      <c r="N77" s="18"/>
      <c r="O77" s="7"/>
      <c r="P77" s="8"/>
      <c r="Q77" s="40"/>
    </row>
    <row r="78" spans="1:17" ht="15" customHeight="1" x14ac:dyDescent="0.3">
      <c r="A78" s="85">
        <v>2022</v>
      </c>
      <c r="B78" s="59">
        <v>14155.424304990003</v>
      </c>
      <c r="C78" s="59">
        <v>19.641246489999997</v>
      </c>
      <c r="D78" s="59">
        <v>2.6902605633802814</v>
      </c>
      <c r="E78" s="59">
        <v>14177.755812043384</v>
      </c>
      <c r="F78" s="59">
        <v>0.48155808</v>
      </c>
      <c r="G78" s="59">
        <v>77.263262209999994</v>
      </c>
      <c r="H78" s="59">
        <v>1776.08277802</v>
      </c>
      <c r="I78" s="59">
        <v>12324.891329893386</v>
      </c>
      <c r="J78" s="59">
        <v>918.07224681003026</v>
      </c>
      <c r="K78" s="59">
        <v>13242.963576703416</v>
      </c>
      <c r="L78" s="59">
        <v>12.1</v>
      </c>
      <c r="M78" s="59">
        <v>25.1</v>
      </c>
      <c r="N78" s="18"/>
      <c r="O78" s="7"/>
      <c r="P78" s="8"/>
      <c r="Q78" s="40"/>
    </row>
    <row r="79" spans="1:17" ht="15" customHeight="1" x14ac:dyDescent="0.3">
      <c r="A79" s="85">
        <v>2023</v>
      </c>
      <c r="B79" s="59">
        <f>B171</f>
        <v>14367.680582149995</v>
      </c>
      <c r="C79" s="59">
        <f t="shared" ref="C79:M79" si="21">C171</f>
        <v>5.7543300000000004</v>
      </c>
      <c r="D79" s="59">
        <f t="shared" si="21"/>
        <v>2.7400915492957747</v>
      </c>
      <c r="E79" s="59">
        <f t="shared" si="21"/>
        <v>14376.175003699291</v>
      </c>
      <c r="F79" s="59">
        <f t="shared" si="21"/>
        <v>0.52576253000000006</v>
      </c>
      <c r="G79" s="59">
        <f t="shared" si="21"/>
        <v>4.6404461499998888</v>
      </c>
      <c r="H79" s="59">
        <f t="shared" si="21"/>
        <v>1894.38231064</v>
      </c>
      <c r="I79" s="59">
        <f t="shared" si="21"/>
        <v>12477.678009439291</v>
      </c>
      <c r="J79" s="59">
        <f t="shared" si="21"/>
        <v>1228.1530816800298</v>
      </c>
      <c r="K79" s="59">
        <f t="shared" si="21"/>
        <v>13705.83109111932</v>
      </c>
      <c r="L79" s="59">
        <f t="shared" si="21"/>
        <v>10.199999999999999</v>
      </c>
      <c r="M79" s="59">
        <f t="shared" si="21"/>
        <v>18.399999999999999</v>
      </c>
      <c r="N79" s="18"/>
      <c r="O79" s="7"/>
      <c r="P79" s="8"/>
      <c r="Q79" s="40"/>
    </row>
    <row r="80" spans="1:17" ht="15" customHeight="1" x14ac:dyDescent="0.3">
      <c r="A80" s="85">
        <v>2024</v>
      </c>
      <c r="B80" s="59">
        <v>14611</v>
      </c>
      <c r="C80" s="59">
        <v>2.5</v>
      </c>
      <c r="D80" s="59">
        <v>2.4</v>
      </c>
      <c r="E80" s="59">
        <v>14615.9</v>
      </c>
      <c r="F80" s="59">
        <v>0.5</v>
      </c>
      <c r="G80" s="59">
        <v>0.73</v>
      </c>
      <c r="H80" s="59">
        <v>1976.5</v>
      </c>
      <c r="I80" s="59">
        <v>12639.2</v>
      </c>
      <c r="J80" s="59">
        <v>905.7</v>
      </c>
      <c r="K80" s="59">
        <v>13544.900000000001</v>
      </c>
      <c r="L80" s="59">
        <v>6.6</v>
      </c>
      <c r="M80" s="59">
        <v>10.4</v>
      </c>
      <c r="N80" s="18"/>
      <c r="O80" s="7"/>
      <c r="P80" s="8"/>
      <c r="Q80" s="40"/>
    </row>
    <row r="81" spans="1:17" ht="20.25" customHeight="1" x14ac:dyDescent="0.3">
      <c r="A81" s="86">
        <v>2017</v>
      </c>
      <c r="B81" s="59"/>
      <c r="C81" s="59"/>
      <c r="D81" s="59"/>
      <c r="E81" s="59"/>
      <c r="F81" s="59"/>
      <c r="G81" s="56"/>
      <c r="H81" s="59"/>
      <c r="I81" s="59"/>
      <c r="J81" s="61"/>
      <c r="K81" s="62"/>
      <c r="L81" s="56"/>
      <c r="M81" s="56"/>
      <c r="N81" s="63"/>
      <c r="O81" s="7"/>
      <c r="P81" s="8"/>
      <c r="Q81" s="40"/>
    </row>
    <row r="82" spans="1:17" hidden="1" x14ac:dyDescent="0.3">
      <c r="A82" s="88" t="s">
        <v>17</v>
      </c>
      <c r="B82" s="59">
        <f>[2]S10!B161+[2]S10!D161</f>
        <v>5585.3095524700002</v>
      </c>
      <c r="C82" s="59">
        <f>+[2]S10!C161</f>
        <v>39.173426479999996</v>
      </c>
      <c r="D82" s="59">
        <f>+'[3]STA-1SG'!$GB$21</f>
        <v>1.9301428571428569</v>
      </c>
      <c r="E82" s="59">
        <f t="shared" si="16"/>
        <v>5626.4131218071425</v>
      </c>
      <c r="F82" s="59">
        <f>+'[3]STA-1SG'!$GB$23</f>
        <v>0.43872528999999999</v>
      </c>
      <c r="G82" s="56">
        <f>+[2]S9!K159</f>
        <v>6.5789481699999897</v>
      </c>
      <c r="H82" s="59">
        <f>+[2]S9!L159</f>
        <v>545.45964247000006</v>
      </c>
      <c r="I82" s="59">
        <f t="shared" si="19"/>
        <v>5074.8132564571415</v>
      </c>
      <c r="J82" s="61">
        <f>+[2]S11!D160</f>
        <v>191.27674521999984</v>
      </c>
      <c r="K82" s="62">
        <f t="shared" si="18"/>
        <v>5266.0900016771411</v>
      </c>
      <c r="L82" s="54"/>
      <c r="M82" s="65"/>
      <c r="N82" s="18"/>
      <c r="O82" s="7"/>
      <c r="P82" s="8"/>
      <c r="Q82" s="40"/>
    </row>
    <row r="83" spans="1:17" hidden="1" x14ac:dyDescent="0.3">
      <c r="A83" s="88" t="s">
        <v>18</v>
      </c>
      <c r="B83" s="59">
        <f>[2]S10!B162+[2]S10!D162</f>
        <v>5516.1524500800033</v>
      </c>
      <c r="C83" s="59">
        <f>+[2]S10!C162</f>
        <v>39.122966939999998</v>
      </c>
      <c r="D83" s="59">
        <f>+'[3]STA-1SG'!$GC$21</f>
        <v>1.9324285714285714</v>
      </c>
      <c r="E83" s="59">
        <f t="shared" si="16"/>
        <v>5557.2078455914316</v>
      </c>
      <c r="F83" s="59">
        <f>+'[3]STA-1SG'!$GC$23</f>
        <v>0.43536089</v>
      </c>
      <c r="G83" s="56">
        <f>+[2]S9!K160</f>
        <v>6.5789887500000077</v>
      </c>
      <c r="H83" s="59">
        <f>+[2]S9!L160</f>
        <v>544.76467238000009</v>
      </c>
      <c r="I83" s="59">
        <f t="shared" si="19"/>
        <v>5006.2995453514313</v>
      </c>
      <c r="J83" s="61">
        <f>+[2]S11!D161</f>
        <v>633.35525058000007</v>
      </c>
      <c r="K83" s="62">
        <f t="shared" si="18"/>
        <v>5639.6547959314312</v>
      </c>
      <c r="L83" s="54"/>
      <c r="M83" s="65"/>
      <c r="N83" s="18"/>
      <c r="O83" s="7"/>
      <c r="P83" s="8"/>
      <c r="Q83" s="40"/>
    </row>
    <row r="84" spans="1:17" x14ac:dyDescent="0.3">
      <c r="A84" s="88" t="s">
        <v>19</v>
      </c>
      <c r="B84" s="59">
        <f>[2]S10!B163+[2]S10!D163</f>
        <v>5585.3095524700002</v>
      </c>
      <c r="C84" s="59">
        <f>+[2]S10!C163</f>
        <v>39.173426479999996</v>
      </c>
      <c r="D84" s="59">
        <f>+'[3]STA-1SG'!$GD$21</f>
        <v>1.9427142857142856</v>
      </c>
      <c r="E84" s="59">
        <f t="shared" si="16"/>
        <v>5626.4256932357139</v>
      </c>
      <c r="F84" s="59">
        <f>+'[3]STA-1SG'!$GD$23</f>
        <v>0.43872528999999999</v>
      </c>
      <c r="G84" s="56">
        <f>+[2]S9!K161</f>
        <v>6.5789481699999897</v>
      </c>
      <c r="H84" s="59">
        <f>+[2]S9!L161</f>
        <v>545.45964247000006</v>
      </c>
      <c r="I84" s="59">
        <f t="shared" si="19"/>
        <v>5074.8258278857129</v>
      </c>
      <c r="J84" s="61">
        <f>+[2]S11!D162</f>
        <v>796.14329863</v>
      </c>
      <c r="K84" s="62">
        <f t="shared" si="18"/>
        <v>5870.9691265157126</v>
      </c>
      <c r="L84" s="54">
        <v>6.2</v>
      </c>
      <c r="M84" s="65">
        <v>9.8000000000000007</v>
      </c>
      <c r="N84" s="18"/>
      <c r="O84" s="7"/>
      <c r="P84" s="8"/>
      <c r="Q84" s="40"/>
    </row>
    <row r="85" spans="1:17" x14ac:dyDescent="0.3">
      <c r="A85" s="88" t="s">
        <v>20</v>
      </c>
      <c r="B85" s="59">
        <f>[2]S10!B164+[2]S10!D164</f>
        <v>5387.7732719099968</v>
      </c>
      <c r="C85" s="59">
        <f>+[2]S10!C164</f>
        <v>39.667997390000004</v>
      </c>
      <c r="D85" s="59">
        <f>+'[3]STA-1SG'!$GE$21</f>
        <v>1.9555714285714285</v>
      </c>
      <c r="E85" s="59">
        <f t="shared" si="16"/>
        <v>5429.3968407285683</v>
      </c>
      <c r="F85" s="59">
        <f>+'[3]STA-1SG'!$GE$23</f>
        <v>0.44551404</v>
      </c>
      <c r="G85" s="56">
        <f>+[2]S9!K162</f>
        <v>6.5796536200000446</v>
      </c>
      <c r="H85" s="59">
        <f>+[2]S9!L162</f>
        <v>552.27127721000011</v>
      </c>
      <c r="I85" s="59">
        <f t="shared" si="19"/>
        <v>4870.9914239385671</v>
      </c>
      <c r="J85" s="61">
        <f>+[2]S11!D163</f>
        <v>517.34342734000006</v>
      </c>
      <c r="K85" s="62">
        <f t="shared" si="18"/>
        <v>5388.3348512785669</v>
      </c>
      <c r="L85" s="54"/>
      <c r="M85" s="65"/>
      <c r="N85" s="18"/>
      <c r="O85" s="7"/>
      <c r="P85" s="8"/>
      <c r="Q85" s="40"/>
    </row>
    <row r="86" spans="1:17" x14ac:dyDescent="0.3">
      <c r="A86" s="88" t="s">
        <v>21</v>
      </c>
      <c r="B86" s="59">
        <f>[2]S10!B165+[2]S10!D165</f>
        <v>5329.8035134800011</v>
      </c>
      <c r="C86" s="59">
        <f>+[2]S10!C165</f>
        <v>39.998854259999995</v>
      </c>
      <c r="D86" s="59">
        <f>+'[3]STA-1SG'!$GF$21</f>
        <v>1.9721428571428572</v>
      </c>
      <c r="E86" s="59">
        <f t="shared" si="16"/>
        <v>5371.7745105971444</v>
      </c>
      <c r="F86" s="59">
        <f>+'[3]STA-1SG'!$GF$23</f>
        <v>0.45415485</v>
      </c>
      <c r="G86" s="56">
        <f>+[2]S9!K163</f>
        <v>6.5882960699999558</v>
      </c>
      <c r="H86" s="59">
        <f>+[2]S9!L163</f>
        <v>556.82810845000006</v>
      </c>
      <c r="I86" s="59">
        <f t="shared" si="19"/>
        <v>4808.8122609271441</v>
      </c>
      <c r="J86" s="61">
        <f>+[2]S11!D164</f>
        <v>456.70719943999995</v>
      </c>
      <c r="K86" s="62">
        <f t="shared" si="18"/>
        <v>5265.5194603671443</v>
      </c>
      <c r="L86" s="54"/>
      <c r="M86" s="65"/>
      <c r="N86" s="18"/>
      <c r="O86" s="7"/>
      <c r="P86" s="8"/>
      <c r="Q86" s="40"/>
    </row>
    <row r="87" spans="1:17" x14ac:dyDescent="0.3">
      <c r="A87" s="88" t="s">
        <v>22</v>
      </c>
      <c r="B87" s="59">
        <f>[2]S10!B166+[2]S10!D166</f>
        <v>5356.7492326000011</v>
      </c>
      <c r="C87" s="59">
        <f>+[2]S10!C166</f>
        <v>39.377113170000001</v>
      </c>
      <c r="D87" s="59">
        <f>+'[3]STA-1SG'!$GG$21</f>
        <v>1.9865714285714287</v>
      </c>
      <c r="E87" s="59">
        <f t="shared" si="16"/>
        <v>5398.1129171985722</v>
      </c>
      <c r="F87" s="59">
        <f>+'[3]STA-1SG'!$GG$23</f>
        <v>0.46212587999999999</v>
      </c>
      <c r="G87" s="56">
        <f>+[2]S9!K164</f>
        <v>9.6221059199999672</v>
      </c>
      <c r="H87" s="59">
        <f>+[2]S9!L164</f>
        <v>560.72481518000006</v>
      </c>
      <c r="I87" s="59">
        <f t="shared" si="19"/>
        <v>4828.2281219785718</v>
      </c>
      <c r="J87" s="61">
        <f>+[2]S11!D165</f>
        <v>526.68713795000008</v>
      </c>
      <c r="K87" s="62">
        <f t="shared" si="18"/>
        <v>5354.9152599285717</v>
      </c>
      <c r="L87" s="54">
        <v>5.5</v>
      </c>
      <c r="M87" s="54">
        <v>8.5</v>
      </c>
      <c r="N87" s="18"/>
      <c r="O87" s="7"/>
      <c r="P87" s="8"/>
      <c r="Q87" s="40"/>
    </row>
    <row r="88" spans="1:17" x14ac:dyDescent="0.3">
      <c r="A88" s="88" t="s">
        <v>23</v>
      </c>
      <c r="B88" s="59">
        <f>[2]S10!B167+[2]S10!D167</f>
        <v>5376.8529452599978</v>
      </c>
      <c r="C88" s="59">
        <f>+[2]S10!C167</f>
        <v>39.799387850000002</v>
      </c>
      <c r="D88" s="59">
        <f>+'[3]STA-1SG'!$GH$21</f>
        <v>2.0078571428571426</v>
      </c>
      <c r="E88" s="59">
        <f t="shared" si="16"/>
        <v>5418.6601902528555</v>
      </c>
      <c r="F88" s="59">
        <f>+'[3]STA-1SG'!$GH$23</f>
        <v>0.47157634000000004</v>
      </c>
      <c r="G88" s="56">
        <f>+[2]S9!K165</f>
        <v>6.5781384399999752</v>
      </c>
      <c r="H88" s="59">
        <f>+[2]S9!L165</f>
        <v>566.67434462000006</v>
      </c>
      <c r="I88" s="59">
        <f t="shared" si="19"/>
        <v>4845.8792835328559</v>
      </c>
      <c r="J88" s="61">
        <f>+[2]S11!D166</f>
        <v>533.90931345999991</v>
      </c>
      <c r="K88" s="62">
        <f t="shared" si="18"/>
        <v>5379.7885969928557</v>
      </c>
      <c r="L88" s="54"/>
      <c r="M88" s="54"/>
      <c r="N88" s="18"/>
      <c r="O88" s="7"/>
      <c r="P88" s="8"/>
      <c r="Q88" s="40"/>
    </row>
    <row r="89" spans="1:17" x14ac:dyDescent="0.3">
      <c r="A89" s="88" t="s">
        <v>24</v>
      </c>
      <c r="B89" s="59">
        <f>[2]S10!B168+[2]S10!D168</f>
        <v>5580.6082653199983</v>
      </c>
      <c r="C89" s="59">
        <f>+[2]S10!C168</f>
        <v>40.303633479999995</v>
      </c>
      <c r="D89" s="59">
        <f>+'[3]STA-1SG'!$GI$21</f>
        <v>2.0191428571428571</v>
      </c>
      <c r="E89" s="59">
        <f t="shared" si="16"/>
        <v>5622.9310416571407</v>
      </c>
      <c r="F89" s="59">
        <f>+'[3]STA-1SG'!$GI$23</f>
        <v>0.47612715999999999</v>
      </c>
      <c r="G89" s="56">
        <f>+[2]S9!K166</f>
        <v>6.5764761100000442</v>
      </c>
      <c r="H89" s="59">
        <f>+[2]S9!L166</f>
        <v>573.7787827300001</v>
      </c>
      <c r="I89" s="59">
        <f t="shared" si="19"/>
        <v>5043.0519099771409</v>
      </c>
      <c r="J89" s="61">
        <f>+[2]S11!D167</f>
        <v>481.22284371999967</v>
      </c>
      <c r="K89" s="62">
        <f t="shared" si="18"/>
        <v>5524.2747536971401</v>
      </c>
      <c r="L89" s="54"/>
      <c r="M89" s="54"/>
      <c r="N89" s="18"/>
      <c r="O89" s="7"/>
      <c r="P89" s="8"/>
      <c r="Q89" s="40"/>
    </row>
    <row r="90" spans="1:17" x14ac:dyDescent="0.3">
      <c r="A90" s="88" t="s">
        <v>25</v>
      </c>
      <c r="B90" s="59">
        <f>[2]S10!B169+[2]S10!D169</f>
        <v>5541.9029459899984</v>
      </c>
      <c r="C90" s="59">
        <f>+[2]S10!C169</f>
        <v>39.46962963</v>
      </c>
      <c r="D90" s="59">
        <f>+'[3]STA-1SG'!$GJ$21</f>
        <v>2.0334285714285714</v>
      </c>
      <c r="E90" s="59">
        <f t="shared" si="16"/>
        <v>5583.4060041914272</v>
      </c>
      <c r="F90" s="59">
        <f>+'[3]STA-1SG'!$GJ$23</f>
        <v>0.47620632000000002</v>
      </c>
      <c r="G90" s="56">
        <f>+[2]S9!K167</f>
        <v>6.5788061399999833</v>
      </c>
      <c r="H90" s="59">
        <f>+[2]S9!L167</f>
        <v>572.75286116000007</v>
      </c>
      <c r="I90" s="59">
        <f t="shared" si="19"/>
        <v>5004.5505432114269</v>
      </c>
      <c r="J90" s="61">
        <f>+[2]S11!D168</f>
        <v>794.3836458899998</v>
      </c>
      <c r="K90" s="62">
        <f t="shared" si="18"/>
        <v>5798.9341891014265</v>
      </c>
      <c r="L90" s="54">
        <v>5.0999999999999996</v>
      </c>
      <c r="M90" s="54">
        <v>7.8</v>
      </c>
      <c r="N90" s="18"/>
      <c r="O90" s="7"/>
      <c r="P90" s="8"/>
      <c r="Q90" s="40"/>
    </row>
    <row r="91" spans="1:17" x14ac:dyDescent="0.3">
      <c r="A91" s="88" t="s">
        <v>26</v>
      </c>
      <c r="B91" s="59">
        <f>[2]S10!B170+[2]S10!D170</f>
        <v>5406.9092477499989</v>
      </c>
      <c r="C91" s="59">
        <f>+[2]S10!C170</f>
        <v>39.380694009999999</v>
      </c>
      <c r="D91" s="59">
        <f>+'[3]STA-1SG'!$GK$21</f>
        <v>2.0383627608346711</v>
      </c>
      <c r="E91" s="59">
        <f t="shared" si="16"/>
        <v>5448.3283045208336</v>
      </c>
      <c r="F91" s="59">
        <f>+'[3]STA-1SG'!$GK$23</f>
        <v>0.47307309000000003</v>
      </c>
      <c r="G91" s="56">
        <f>+[2]S9!K168</f>
        <v>6.5798226299999669</v>
      </c>
      <c r="H91" s="59">
        <f>+[2]S9!L168</f>
        <v>571.47566047000009</v>
      </c>
      <c r="I91" s="59">
        <f t="shared" si="19"/>
        <v>4870.7458945108338</v>
      </c>
      <c r="J91" s="61">
        <f>+[2]S11!D169</f>
        <v>562.83319207000034</v>
      </c>
      <c r="K91" s="62">
        <f t="shared" si="18"/>
        <v>5433.579086580834</v>
      </c>
      <c r="L91" s="54"/>
      <c r="M91" s="54"/>
      <c r="N91" s="18"/>
      <c r="O91" s="7"/>
      <c r="P91" s="8"/>
      <c r="Q91" s="40"/>
    </row>
    <row r="92" spans="1:17" x14ac:dyDescent="0.3">
      <c r="A92" s="88" t="s">
        <v>27</v>
      </c>
      <c r="B92" s="59">
        <f>[2]S10!B171+[2]S10!D171</f>
        <v>5343.5856138999998</v>
      </c>
      <c r="C92" s="59">
        <f>+[2]S10!C171</f>
        <v>39.738863119999998</v>
      </c>
      <c r="D92" s="59">
        <f>+'[3]STA-1SG'!$GL$21</f>
        <v>2.0463081861958266</v>
      </c>
      <c r="E92" s="59">
        <f t="shared" si="16"/>
        <v>5385.3707852061962</v>
      </c>
      <c r="F92" s="59">
        <f>+'[3]STA-1SG'!$GL$23</f>
        <v>0.48069785999999998</v>
      </c>
      <c r="G92" s="56">
        <f>+[2]S9!K169</f>
        <v>7.5799202599999944</v>
      </c>
      <c r="H92" s="59">
        <f>+[2]S9!L169</f>
        <v>576.61931182000012</v>
      </c>
      <c r="I92" s="59">
        <f t="shared" si="19"/>
        <v>4801.6522509861961</v>
      </c>
      <c r="J92" s="61">
        <f>+[2]S11!D170</f>
        <v>497.0288008199999</v>
      </c>
      <c r="K92" s="62">
        <f t="shared" si="18"/>
        <v>5298.6810518061957</v>
      </c>
      <c r="L92" s="54"/>
      <c r="M92" s="54"/>
      <c r="N92" s="18"/>
      <c r="O92" s="7"/>
      <c r="P92" s="8"/>
      <c r="Q92" s="40"/>
    </row>
    <row r="93" spans="1:17" x14ac:dyDescent="0.3">
      <c r="A93" s="88" t="s">
        <v>28</v>
      </c>
      <c r="B93" s="59">
        <f>[2]S10!B172+[2]S10!D172</f>
        <v>5564.6519724300006</v>
      </c>
      <c r="C93" s="59">
        <f>+[2]S10!C172</f>
        <v>39.340302890000004</v>
      </c>
      <c r="D93" s="59">
        <f>+'[3]STA-1SG'!$GM$21</f>
        <v>2.0523756019261641</v>
      </c>
      <c r="E93" s="59">
        <f t="shared" si="16"/>
        <v>5606.0446509219273</v>
      </c>
      <c r="F93" s="59">
        <f>+'[3]STA-1SG'!$GM$23</f>
        <v>0.48611143000000001</v>
      </c>
      <c r="G93" s="56">
        <f>+[2]S9!K170</f>
        <v>6.5780953900000441</v>
      </c>
      <c r="H93" s="59">
        <f>+[2]S9!L170</f>
        <v>581.8573854</v>
      </c>
      <c r="I93" s="59">
        <f t="shared" si="19"/>
        <v>5018.0952815619275</v>
      </c>
      <c r="J93" s="61">
        <f>+[2]S11!D171</f>
        <v>467.52014291999978</v>
      </c>
      <c r="K93" s="62">
        <f t="shared" si="18"/>
        <v>5485.6154244819272</v>
      </c>
      <c r="L93" s="54">
        <v>4.4000000000000004</v>
      </c>
      <c r="M93" s="54">
        <v>6.7</v>
      </c>
      <c r="N93" s="18"/>
      <c r="O93" s="7"/>
      <c r="P93" s="8"/>
      <c r="Q93" s="40"/>
    </row>
    <row r="94" spans="1:17" ht="20.25" customHeight="1" x14ac:dyDescent="0.3">
      <c r="A94" s="86">
        <v>2018</v>
      </c>
      <c r="B94" s="59"/>
      <c r="C94" s="59"/>
      <c r="D94" s="59"/>
      <c r="E94" s="59"/>
      <c r="F94" s="59"/>
      <c r="G94" s="56"/>
      <c r="H94" s="59"/>
      <c r="I94" s="59"/>
      <c r="J94" s="61"/>
      <c r="K94" s="62"/>
      <c r="L94" s="56"/>
      <c r="M94" s="56"/>
      <c r="N94" s="63"/>
      <c r="O94" s="7"/>
      <c r="P94" s="8"/>
      <c r="Q94" s="40"/>
    </row>
    <row r="95" spans="1:17" x14ac:dyDescent="0.3">
      <c r="A95" s="88" t="s">
        <v>17</v>
      </c>
      <c r="B95" s="59">
        <f>[2]S10!B174+[2]S10!D174</f>
        <v>5450.4408557199977</v>
      </c>
      <c r="C95" s="59">
        <f>+[2]S10!C174</f>
        <v>40.302078039999998</v>
      </c>
      <c r="D95" s="59">
        <f>+'[3]STA-1SG'!$GN$21</f>
        <v>2.1022150882825046</v>
      </c>
      <c r="E95" s="59">
        <f t="shared" ref="E95:E106" si="22">+B95+C95+D95</f>
        <v>5492.8451488482806</v>
      </c>
      <c r="F95" s="59">
        <f>+'[3]STA-1SG'!$GN$23</f>
        <v>0.50294656999999998</v>
      </c>
      <c r="G95" s="56">
        <f>+[2]S9!K172</f>
        <v>6.5792228300000488</v>
      </c>
      <c r="H95" s="59">
        <f>+[2]S9!L172</f>
        <v>595.93738631000008</v>
      </c>
      <c r="I95" s="59">
        <f t="shared" ref="I95:I119" si="23">(+E95+F95-G95-H95)</f>
        <v>4890.8314862782809</v>
      </c>
      <c r="J95" s="61">
        <f>+[2]S11!D173</f>
        <v>581.68316097000002</v>
      </c>
      <c r="K95" s="62">
        <f t="shared" ref="K95:K106" si="24">+I95+J95</f>
        <v>5472.5146472482811</v>
      </c>
      <c r="L95" s="54"/>
      <c r="M95" s="54"/>
      <c r="N95" s="18"/>
      <c r="O95" s="7"/>
      <c r="P95" s="8"/>
      <c r="Q95" s="40"/>
    </row>
    <row r="96" spans="1:17" x14ac:dyDescent="0.3">
      <c r="A96" s="88" t="s">
        <v>18</v>
      </c>
      <c r="B96" s="59">
        <f>[2]S10!B175+[2]S10!D175</f>
        <v>5524.2308888599973</v>
      </c>
      <c r="C96" s="59">
        <f>+[2]S10!C175</f>
        <v>40.32103481</v>
      </c>
      <c r="D96" s="59">
        <f>+'[3]STA-1SG'!$GO$21</f>
        <v>2.0887800963081862</v>
      </c>
      <c r="E96" s="59">
        <f t="shared" si="22"/>
        <v>5566.6407037663057</v>
      </c>
      <c r="F96" s="59">
        <f>+'[3]STA-1SG'!$GO$23</f>
        <v>0.49751478000000005</v>
      </c>
      <c r="G96" s="56">
        <f>+[2]S9!K173</f>
        <v>6.5954315899999756</v>
      </c>
      <c r="H96" s="59">
        <f>+[2]S9!L173</f>
        <v>596.21490568000013</v>
      </c>
      <c r="I96" s="59">
        <f t="shared" si="23"/>
        <v>4964.3278812763056</v>
      </c>
      <c r="J96" s="61">
        <f>+[2]S11!D174</f>
        <v>458.90880485999969</v>
      </c>
      <c r="K96" s="62">
        <f t="shared" si="24"/>
        <v>5423.2366861363053</v>
      </c>
      <c r="L96" s="54"/>
      <c r="M96" s="54"/>
      <c r="N96" s="18"/>
      <c r="O96" s="7"/>
      <c r="P96" s="8"/>
      <c r="Q96" s="40"/>
    </row>
    <row r="97" spans="1:17" x14ac:dyDescent="0.3">
      <c r="A97" s="88" t="s">
        <v>19</v>
      </c>
      <c r="B97" s="59">
        <f>[2]S10!B176+[2]S10!D176</f>
        <v>5386.9481456899994</v>
      </c>
      <c r="C97" s="59">
        <f>+[2]S10!C176</f>
        <v>39.594672989999999</v>
      </c>
      <c r="D97" s="59">
        <f>+'[3]STA-1SG'!$GP$21</f>
        <v>2.1056821829855541</v>
      </c>
      <c r="E97" s="59">
        <f t="shared" si="22"/>
        <v>5428.6485008629843</v>
      </c>
      <c r="F97" s="59">
        <f>+'[3]STA-1SG'!$GP$23</f>
        <v>0.50287064000000004</v>
      </c>
      <c r="G97" s="56">
        <f>+[2]S9!K174</f>
        <v>6.578070700000012</v>
      </c>
      <c r="H97" s="59">
        <f>+[2]S9!L174</f>
        <v>600.69099070000004</v>
      </c>
      <c r="I97" s="59">
        <f t="shared" si="23"/>
        <v>4821.8823101029839</v>
      </c>
      <c r="J97" s="61">
        <f>+[2]S11!D175</f>
        <v>463.47829552999997</v>
      </c>
      <c r="K97" s="62">
        <f t="shared" si="24"/>
        <v>5285.3606056329836</v>
      </c>
      <c r="L97" s="54">
        <v>4.2</v>
      </c>
      <c r="M97" s="54">
        <v>6.5</v>
      </c>
      <c r="N97" s="18"/>
      <c r="O97" s="7"/>
      <c r="P97" s="8"/>
      <c r="Q97" s="40"/>
    </row>
    <row r="98" spans="1:17" x14ac:dyDescent="0.3">
      <c r="A98" s="88" t="s">
        <v>20</v>
      </c>
      <c r="B98" s="59">
        <f>[2]S10!B177+[2]S10!D177</f>
        <v>5271.9094699699999</v>
      </c>
      <c r="C98" s="59">
        <f>+[2]S10!C177</f>
        <v>39.057858809999999</v>
      </c>
      <c r="D98" s="59">
        <f>+'[4]STA-1SG'!$GQ$21</f>
        <v>2.0770786516853934</v>
      </c>
      <c r="E98" s="59">
        <f t="shared" si="22"/>
        <v>5313.0444074316847</v>
      </c>
      <c r="F98" s="59">
        <f>+'[4]STA-1SG'!$GQ$23</f>
        <v>0.49580834999999995</v>
      </c>
      <c r="G98" s="56">
        <f>+[2]S9!K175</f>
        <v>6.578132099999948</v>
      </c>
      <c r="H98" s="59">
        <f>+[2]S9!L175</f>
        <v>592.63249156999996</v>
      </c>
      <c r="I98" s="59">
        <f t="shared" si="23"/>
        <v>4714.3295921116851</v>
      </c>
      <c r="J98" s="61">
        <f>+[2]S11!D176</f>
        <v>680.6525141100002</v>
      </c>
      <c r="K98" s="62">
        <f t="shared" si="24"/>
        <v>5394.9821062216852</v>
      </c>
      <c r="L98" s="54"/>
      <c r="M98" s="54"/>
      <c r="N98" s="18"/>
      <c r="O98" s="7"/>
      <c r="P98" s="8"/>
      <c r="Q98" s="40"/>
    </row>
    <row r="99" spans="1:17" x14ac:dyDescent="0.3">
      <c r="A99" s="88" t="s">
        <v>21</v>
      </c>
      <c r="B99" s="59">
        <f>[2]S10!B178+[2]S10!D178</f>
        <v>5448.6337008200007</v>
      </c>
      <c r="C99" s="59">
        <f>+[2]S10!C178</f>
        <v>37.445486850000002</v>
      </c>
      <c r="D99" s="59">
        <f>+'[4]STA-1SG'!$GR$21</f>
        <v>2.0429855537720707</v>
      </c>
      <c r="E99" s="59">
        <f t="shared" si="22"/>
        <v>5488.1221732237727</v>
      </c>
      <c r="F99" s="59">
        <f>+'[4]STA-1SG'!$GR$23</f>
        <v>0.48248504999999997</v>
      </c>
      <c r="G99" s="56">
        <f>+[2]S9!K176</f>
        <v>11.36481447999995</v>
      </c>
      <c r="H99" s="59">
        <f>+[2]S9!L176</f>
        <v>585.05173773000001</v>
      </c>
      <c r="I99" s="59">
        <f t="shared" si="23"/>
        <v>4892.1881060637725</v>
      </c>
      <c r="J99" s="61">
        <f>+[2]S11!D177</f>
        <v>376.90027356999985</v>
      </c>
      <c r="K99" s="62">
        <f t="shared" si="24"/>
        <v>5269.0883796337721</v>
      </c>
      <c r="L99" s="54"/>
      <c r="M99" s="54"/>
      <c r="N99" s="18"/>
      <c r="O99" s="7"/>
      <c r="P99" s="8"/>
      <c r="Q99" s="40"/>
    </row>
    <row r="100" spans="1:17" x14ac:dyDescent="0.3">
      <c r="A100" s="88" t="s">
        <v>22</v>
      </c>
      <c r="B100" s="59">
        <f>[2]S10!B179+[2]S10!D179</f>
        <v>5662.7763928000022</v>
      </c>
      <c r="C100" s="59">
        <f>+[2]S10!C179</f>
        <v>37.497398340000004</v>
      </c>
      <c r="D100" s="59">
        <f>+'[4]STA-1SG'!$GS$21</f>
        <v>2.0796217105263159</v>
      </c>
      <c r="E100" s="59">
        <f t="shared" si="22"/>
        <v>5702.353412850528</v>
      </c>
      <c r="F100" s="59">
        <f>+'[4]STA-1SG'!$GS$23</f>
        <v>0.48439209000000005</v>
      </c>
      <c r="G100" s="56">
        <f>+[2]S9!K177</f>
        <v>6.5913980100000344</v>
      </c>
      <c r="H100" s="59">
        <f>+[2]S9!L177</f>
        <v>585.85739332000014</v>
      </c>
      <c r="I100" s="59">
        <f t="shared" si="23"/>
        <v>5110.3890136105274</v>
      </c>
      <c r="J100" s="61">
        <f>+[2]S11!D178</f>
        <v>297.03597122000008</v>
      </c>
      <c r="K100" s="62">
        <f t="shared" si="24"/>
        <v>5407.4249848305271</v>
      </c>
      <c r="L100" s="54">
        <v>4.4000000000000004</v>
      </c>
      <c r="M100" s="54">
        <v>7.4</v>
      </c>
      <c r="N100" s="18"/>
      <c r="O100" s="7"/>
      <c r="P100" s="8"/>
      <c r="Q100" s="40"/>
    </row>
    <row r="101" spans="1:17" x14ac:dyDescent="0.3">
      <c r="A101" s="88" t="s">
        <v>23</v>
      </c>
      <c r="B101" s="59">
        <f>[2]S10!B180+[2]S10!D180</f>
        <v>5840.8385260600016</v>
      </c>
      <c r="C101" s="59">
        <f>+[2]S10!C180</f>
        <v>37.584238069999998</v>
      </c>
      <c r="D101" s="59">
        <f>+'[4]STA-1SG'!$GT$21</f>
        <v>2.0603099510603591</v>
      </c>
      <c r="E101" s="59">
        <f t="shared" si="22"/>
        <v>5880.4830740810612</v>
      </c>
      <c r="F101" s="59">
        <f>+'[4]STA-1SG'!$GT$23</f>
        <v>0.48817608000000001</v>
      </c>
      <c r="G101" s="56">
        <f>+[2]S9!K178</f>
        <v>6.5817431399999577</v>
      </c>
      <c r="H101" s="59">
        <f>+[2]S9!L178</f>
        <v>587.20041852999998</v>
      </c>
      <c r="I101" s="59">
        <f t="shared" si="23"/>
        <v>5287.1890884910608</v>
      </c>
      <c r="J101" s="61">
        <f>+[2]S11!D179</f>
        <v>222.19906390999995</v>
      </c>
      <c r="K101" s="62">
        <f t="shared" si="24"/>
        <v>5509.3881524010612</v>
      </c>
      <c r="L101" s="54"/>
      <c r="M101" s="54"/>
      <c r="N101" s="18"/>
      <c r="O101" s="7"/>
      <c r="P101" s="8"/>
      <c r="Q101" s="40"/>
    </row>
    <row r="102" spans="1:17" x14ac:dyDescent="0.3">
      <c r="A102" s="88" t="s">
        <v>24</v>
      </c>
      <c r="B102" s="59">
        <f>[2]S10!B181+[2]S10!D181</f>
        <v>6178.8099665599993</v>
      </c>
      <c r="C102" s="59">
        <f>+[2]S10!C181</f>
        <v>36.493619000000002</v>
      </c>
      <c r="D102" s="59">
        <f>+'[4]STA-1SG'!$GU$21</f>
        <v>2.0964617940199335</v>
      </c>
      <c r="E102" s="59">
        <f t="shared" si="22"/>
        <v>6217.4000473540191</v>
      </c>
      <c r="F102" s="59">
        <f>+'[4]STA-1SG'!$GU$23</f>
        <v>0.49019836999999999</v>
      </c>
      <c r="G102" s="56">
        <f>+[2]S9!K179</f>
        <v>6.5752247100000432</v>
      </c>
      <c r="H102" s="59">
        <f>+[2]S9!L179</f>
        <v>590.44920089000004</v>
      </c>
      <c r="I102" s="59">
        <f t="shared" si="23"/>
        <v>5620.8658201240196</v>
      </c>
      <c r="J102" s="61">
        <f>+[2]S11!D180</f>
        <v>43.276177569999845</v>
      </c>
      <c r="K102" s="62">
        <f t="shared" si="24"/>
        <v>5664.1419976940197</v>
      </c>
      <c r="L102" s="54"/>
      <c r="M102" s="54"/>
      <c r="N102" s="18"/>
      <c r="O102" s="7"/>
      <c r="P102" s="8"/>
      <c r="Q102" s="40"/>
    </row>
    <row r="103" spans="1:17" x14ac:dyDescent="0.3">
      <c r="A103" s="88" t="s">
        <v>25</v>
      </c>
      <c r="B103" s="59">
        <f>[2]S10!B182+[2]S10!D182</f>
        <v>6092.5616992500009</v>
      </c>
      <c r="C103" s="59">
        <f>+[2]S10!C182</f>
        <v>36.733145799999996</v>
      </c>
      <c r="D103" s="59">
        <f>+'[4]STA-1SG'!$GV$21</f>
        <v>2.1101839464882941</v>
      </c>
      <c r="E103" s="59">
        <f t="shared" si="22"/>
        <v>6131.4050289964889</v>
      </c>
      <c r="F103" s="59">
        <f>+'[4]STA-1SG'!$GV$23</f>
        <v>0.49254987</v>
      </c>
      <c r="G103" s="56">
        <f>+[2]S9!K180</f>
        <v>9.0998344199999792</v>
      </c>
      <c r="H103" s="59">
        <f>+[2]S9!L180</f>
        <v>594.28564782000012</v>
      </c>
      <c r="I103" s="59">
        <f t="shared" si="23"/>
        <v>5528.5120966264894</v>
      </c>
      <c r="J103" s="61">
        <f>+[2]S11!D181</f>
        <v>-10.596998827000107</v>
      </c>
      <c r="K103" s="62">
        <f t="shared" si="24"/>
        <v>5517.9150977994896</v>
      </c>
      <c r="L103" s="54">
        <v>4.5</v>
      </c>
      <c r="M103" s="54">
        <v>8.1</v>
      </c>
      <c r="N103" s="18"/>
      <c r="O103" s="7"/>
      <c r="P103" s="8"/>
      <c r="Q103" s="40"/>
    </row>
    <row r="104" spans="1:17" x14ac:dyDescent="0.3">
      <c r="A104" s="88" t="s">
        <v>26</v>
      </c>
      <c r="B104" s="59">
        <f>[2]S10!B183+[2]S10!D183</f>
        <v>6386.4892735699987</v>
      </c>
      <c r="C104" s="59">
        <f>+[2]S10!C183</f>
        <v>36.341280149999996</v>
      </c>
      <c r="D104" s="59">
        <f>+'[4]STA-1SG'!$GW$21</f>
        <v>2.0802341137123745</v>
      </c>
      <c r="E104" s="59">
        <f t="shared" si="22"/>
        <v>6424.9107878337109</v>
      </c>
      <c r="F104" s="59">
        <f>+'[4]STA-1SG'!$GW$23</f>
        <v>0.48339953000000002</v>
      </c>
      <c r="G104" s="56">
        <f>+[2]S9!K181</f>
        <v>6.5453526600000487</v>
      </c>
      <c r="H104" s="59">
        <f>+[2]S9!L181</f>
        <v>588.00922370000012</v>
      </c>
      <c r="I104" s="59">
        <f t="shared" si="23"/>
        <v>5830.8396110037102</v>
      </c>
      <c r="J104" s="61">
        <f>+[2]S11!D182</f>
        <v>74.023474253000131</v>
      </c>
      <c r="K104" s="62">
        <f t="shared" si="24"/>
        <v>5904.8630852567103</v>
      </c>
      <c r="L104" s="54"/>
      <c r="M104" s="54"/>
      <c r="N104" s="18"/>
      <c r="O104" s="7"/>
      <c r="P104" s="8"/>
      <c r="Q104" s="40"/>
    </row>
    <row r="105" spans="1:17" x14ac:dyDescent="0.3">
      <c r="A105" s="88" t="s">
        <v>27</v>
      </c>
      <c r="B105" s="59">
        <f>[2]S10!B184+[2]S10!D184</f>
        <v>7032.52396099</v>
      </c>
      <c r="C105" s="59">
        <f>+[2]S10!C184</f>
        <v>36.493619000000002</v>
      </c>
      <c r="D105" s="59">
        <f>+'[4]STA-1SG'!$GX$21</f>
        <v>2.081889632107023</v>
      </c>
      <c r="E105" s="59">
        <f t="shared" si="22"/>
        <v>7071.0994696221069</v>
      </c>
      <c r="F105" s="59">
        <f>+'[4]STA-1SG'!$GX$23</f>
        <v>0.48682387999999999</v>
      </c>
      <c r="G105" s="56">
        <f>+[2]S9!K182</f>
        <v>7.627049579999948</v>
      </c>
      <c r="H105" s="59">
        <f>+[2]S9!L182</f>
        <v>590.44920089000004</v>
      </c>
      <c r="I105" s="59">
        <f t="shared" si="23"/>
        <v>6473.5100430321072</v>
      </c>
      <c r="J105" s="61">
        <f>+[2]S11!D183</f>
        <v>5.331514253000023</v>
      </c>
      <c r="K105" s="62">
        <f t="shared" si="24"/>
        <v>6478.8415572851072</v>
      </c>
      <c r="L105" s="54"/>
      <c r="M105" s="54"/>
      <c r="N105" s="18"/>
      <c r="O105" s="7"/>
      <c r="P105" s="8"/>
      <c r="Q105" s="40"/>
    </row>
    <row r="106" spans="1:17" x14ac:dyDescent="0.3">
      <c r="A106" s="88" t="s">
        <v>28</v>
      </c>
      <c r="B106" s="59">
        <f>[2]S10!B185+[2]S10!D185</f>
        <v>7412.9574521599998</v>
      </c>
      <c r="C106" s="59">
        <f>+[2]S10!C185</f>
        <v>36.698735360000001</v>
      </c>
      <c r="D106" s="59">
        <f>+'[4]STA-1SG'!$GY$21</f>
        <v>2.1072727272727279</v>
      </c>
      <c r="E106" s="59">
        <f t="shared" si="22"/>
        <v>7451.7634602472726</v>
      </c>
      <c r="F106" s="59">
        <f>+'[4]STA-1SG'!$GY$23</f>
        <v>0.48784834999999999</v>
      </c>
      <c r="G106" s="56">
        <f>+[2]S9!K183</f>
        <v>6.5943505300000425</v>
      </c>
      <c r="H106" s="59">
        <f>+[2]S9!L183</f>
        <v>593.73450351999998</v>
      </c>
      <c r="I106" s="59">
        <f t="shared" si="23"/>
        <v>6851.9224545472725</v>
      </c>
      <c r="J106" s="61">
        <f>+[2]S11!D184</f>
        <v>162.23134746300002</v>
      </c>
      <c r="K106" s="62">
        <f t="shared" si="24"/>
        <v>7014.1538020102726</v>
      </c>
      <c r="L106" s="55">
        <v>5.3</v>
      </c>
      <c r="M106" s="55">
        <v>10.3</v>
      </c>
      <c r="N106" s="18"/>
      <c r="O106" s="7"/>
      <c r="P106" s="8"/>
      <c r="Q106" s="40"/>
    </row>
    <row r="107" spans="1:17" ht="20.25" customHeight="1" x14ac:dyDescent="0.3">
      <c r="A107" s="86">
        <v>2019</v>
      </c>
      <c r="B107" s="59"/>
      <c r="C107" s="59"/>
      <c r="D107" s="59"/>
      <c r="E107" s="59"/>
      <c r="F107" s="59"/>
      <c r="G107" s="56"/>
      <c r="H107" s="59"/>
      <c r="I107" s="59"/>
      <c r="J107" s="61"/>
      <c r="K107" s="62"/>
      <c r="L107" s="56"/>
      <c r="M107" s="56"/>
      <c r="N107" s="63"/>
      <c r="O107" s="7"/>
      <c r="P107" s="10"/>
      <c r="Q107" s="40"/>
    </row>
    <row r="108" spans="1:17" x14ac:dyDescent="0.3">
      <c r="A108" s="88" t="s">
        <v>17</v>
      </c>
      <c r="B108" s="59">
        <f>+'[3]STA-1SG'!$GZ$703</f>
        <v>7378.2620396887878</v>
      </c>
      <c r="C108" s="59">
        <f>+[2]S10!C187</f>
        <v>36.854092189999996</v>
      </c>
      <c r="D108" s="59">
        <f>+'[4]STA-1SG'!$GZ$21</f>
        <v>2.1169696969696972</v>
      </c>
      <c r="E108" s="59">
        <f t="shared" ref="E108:E113" si="25">+B108+C108+D108</f>
        <v>7417.2331015757582</v>
      </c>
      <c r="F108" s="59">
        <f>+'[4]STA-1SG'!$GZ$23</f>
        <v>0.49165304999999998</v>
      </c>
      <c r="G108" s="66">
        <f>+[2]S9!K185</f>
        <v>3.6274459999958708E-2</v>
      </c>
      <c r="H108" s="59">
        <f>+[2]S9!L185</f>
        <v>596.22281893000013</v>
      </c>
      <c r="I108" s="59">
        <f t="shared" si="23"/>
        <v>6821.4656612357585</v>
      </c>
      <c r="J108" s="61">
        <f>+[2]S11!D186</f>
        <v>218.49722946300017</v>
      </c>
      <c r="K108" s="62">
        <f t="shared" ref="K108:K113" si="26">+I108+J108</f>
        <v>7039.9628906987582</v>
      </c>
      <c r="L108" s="55"/>
      <c r="M108" s="55"/>
      <c r="N108" s="18"/>
      <c r="O108" s="7"/>
      <c r="P108" s="8"/>
      <c r="Q108" s="40"/>
    </row>
    <row r="109" spans="1:17" x14ac:dyDescent="0.3">
      <c r="A109" s="88" t="s">
        <v>18</v>
      </c>
      <c r="B109" s="59">
        <f>+'[3]STA-1SG'!$HA$703</f>
        <v>7248.7571321923269</v>
      </c>
      <c r="C109" s="59">
        <f>+[2]S10!C188</f>
        <v>35.575568130000001</v>
      </c>
      <c r="D109" s="59">
        <f>+'[4]STA-1SG'!$HA$21</f>
        <v>2.1212984822934233</v>
      </c>
      <c r="E109" s="59">
        <f t="shared" si="25"/>
        <v>7286.4539988046199</v>
      </c>
      <c r="F109" s="59">
        <f>+'[4]STA-1SG'!$HA$23</f>
        <v>0.48893057000000001</v>
      </c>
      <c r="G109" s="56">
        <f>+[2]S9!K186</f>
        <v>305.72558778999996</v>
      </c>
      <c r="H109" s="59">
        <f>+[2]S9!L186</f>
        <v>597.61434112000006</v>
      </c>
      <c r="I109" s="59">
        <f t="shared" si="23"/>
        <v>6383.60300046462</v>
      </c>
      <c r="J109" s="61">
        <f>+[2]S11!D187</f>
        <v>68.913631462999774</v>
      </c>
      <c r="K109" s="62">
        <f t="shared" si="26"/>
        <v>6452.5166319276195</v>
      </c>
      <c r="L109" s="55"/>
      <c r="M109" s="55"/>
      <c r="N109" s="18"/>
      <c r="O109" s="7"/>
      <c r="P109" s="8"/>
      <c r="Q109" s="40"/>
    </row>
    <row r="110" spans="1:17" x14ac:dyDescent="0.3">
      <c r="A110" s="88" t="s">
        <v>19</v>
      </c>
      <c r="B110" s="59">
        <f>+'[3]STA-1SG'!$HB$703</f>
        <v>6913.0433484072719</v>
      </c>
      <c r="C110" s="59">
        <f>+[2]S10!C189</f>
        <v>33.809115169999998</v>
      </c>
      <c r="D110" s="59">
        <f>+'[4]STA-1SG'!$HB$21</f>
        <v>2.1031818181818185</v>
      </c>
      <c r="E110" s="59">
        <f t="shared" si="25"/>
        <v>6948.9556453954538</v>
      </c>
      <c r="F110" s="59">
        <f>+'[4]STA-1SG'!$HB$23</f>
        <v>0.48383574000000001</v>
      </c>
      <c r="G110" s="56">
        <f>+[2]S9!K187</f>
        <v>0.16258345000005647</v>
      </c>
      <c r="H110" s="59">
        <f>+[2]S9!L187</f>
        <v>593.45931841000004</v>
      </c>
      <c r="I110" s="59">
        <f t="shared" si="23"/>
        <v>6355.8175792754537</v>
      </c>
      <c r="J110" s="61">
        <f>+[2]S11!D188</f>
        <v>-6.9459212470001148</v>
      </c>
      <c r="K110" s="62">
        <f t="shared" si="26"/>
        <v>6348.8716580284536</v>
      </c>
      <c r="L110" s="55">
        <v>4.5999999999999996</v>
      </c>
      <c r="M110" s="55">
        <v>8.5</v>
      </c>
      <c r="N110" s="18"/>
      <c r="O110" s="7"/>
      <c r="P110" s="8"/>
      <c r="Q110" s="40"/>
    </row>
    <row r="111" spans="1:17" x14ac:dyDescent="0.3">
      <c r="A111" s="88" t="s">
        <v>20</v>
      </c>
      <c r="B111" s="59">
        <f>+'[3]STA-1SG'!$HC$703</f>
        <v>7031.0455459716213</v>
      </c>
      <c r="C111" s="59">
        <f>+[2]S10!C190</f>
        <v>33.730158799999998</v>
      </c>
      <c r="D111" s="59">
        <f>+'[4]STA-1SG'!$HC$21</f>
        <v>2.0935641891891894</v>
      </c>
      <c r="E111" s="59">
        <f t="shared" si="25"/>
        <v>7066.8692689608106</v>
      </c>
      <c r="F111" s="59">
        <f>+'[4]STA-1SG'!$HC$23</f>
        <v>0.48244728999999997</v>
      </c>
      <c r="G111" s="56">
        <f>+[2]S9!K188</f>
        <v>2.7109044699999458</v>
      </c>
      <c r="H111" s="59">
        <f>+[2]S9!L188</f>
        <v>592.0872488</v>
      </c>
      <c r="I111" s="59">
        <f t="shared" si="23"/>
        <v>6472.553562980811</v>
      </c>
      <c r="J111" s="61">
        <f>+[2]S11!D189</f>
        <v>-169.97322719700037</v>
      </c>
      <c r="K111" s="62">
        <f t="shared" si="26"/>
        <v>6302.5803357838104</v>
      </c>
      <c r="L111" s="55"/>
      <c r="M111" s="55"/>
      <c r="N111" s="18"/>
      <c r="O111" s="7"/>
      <c r="P111" s="8"/>
      <c r="Q111" s="40"/>
    </row>
    <row r="112" spans="1:17" x14ac:dyDescent="0.3">
      <c r="A112" s="88" t="s">
        <v>21</v>
      </c>
      <c r="B112" s="59">
        <f>+'[3]STA-1SG'!$HD$703</f>
        <v>6696.6986474194928</v>
      </c>
      <c r="C112" s="59">
        <f>+[2]S10!C191</f>
        <v>32.115885370000001</v>
      </c>
      <c r="D112" s="59">
        <f>+'[4]STA-1SG'!$HD$21</f>
        <v>2.0971065989847717</v>
      </c>
      <c r="E112" s="59">
        <f t="shared" si="25"/>
        <v>6730.9116393884779</v>
      </c>
      <c r="F112" s="56">
        <f>+'[4]STA-1SG'!$HD$23</f>
        <v>0.48081864000000002</v>
      </c>
      <c r="G112" s="56">
        <f>+[2]S9!K189</f>
        <v>0.36200205000000096</v>
      </c>
      <c r="H112" s="59">
        <f>+[2]S9!L189</f>
        <v>590.72157278999998</v>
      </c>
      <c r="I112" s="56">
        <f t="shared" si="23"/>
        <v>6140.308883188477</v>
      </c>
      <c r="J112" s="67">
        <f>+[2]S11!D190</f>
        <v>32.907021492999775</v>
      </c>
      <c r="K112" s="68">
        <f t="shared" si="26"/>
        <v>6173.2159046814768</v>
      </c>
      <c r="L112" s="55"/>
      <c r="M112" s="55"/>
      <c r="N112" s="63"/>
      <c r="O112" s="25"/>
      <c r="P112" s="8"/>
      <c r="Q112" s="40"/>
    </row>
    <row r="113" spans="1:17" x14ac:dyDescent="0.3">
      <c r="A113" s="88" t="s">
        <v>22</v>
      </c>
      <c r="B113" s="59">
        <f>+'[3]STA-1SG'!$HE$703</f>
        <v>7033.8498681624678</v>
      </c>
      <c r="C113" s="59">
        <f>+[2]S10!C192</f>
        <v>32.525101460000002</v>
      </c>
      <c r="D113" s="59">
        <f>+'[4]STA-1SG'!$HE$21</f>
        <v>2.1240916808149408</v>
      </c>
      <c r="E113" s="59">
        <f t="shared" si="25"/>
        <v>7068.4990613032824</v>
      </c>
      <c r="F113" s="59">
        <f>+'[4]STA-1SG'!$HE$23</f>
        <v>0.48998597999999999</v>
      </c>
      <c r="G113" s="56">
        <f>+[2]S9!K190</f>
        <v>0.38604809000003115</v>
      </c>
      <c r="H113" s="59">
        <f>+[2]S9!L190</f>
        <v>598.17278872000009</v>
      </c>
      <c r="I113" s="59">
        <f t="shared" si="23"/>
        <v>6470.4302104732815</v>
      </c>
      <c r="J113" s="61">
        <f>+[2]S11!D191</f>
        <v>-156.08788423999977</v>
      </c>
      <c r="K113" s="62">
        <f t="shared" si="26"/>
        <v>6314.3423262332817</v>
      </c>
      <c r="L113" s="55">
        <v>4.3</v>
      </c>
      <c r="M113" s="55">
        <v>7.7</v>
      </c>
      <c r="N113" s="18"/>
      <c r="O113" s="7"/>
      <c r="P113" s="8"/>
      <c r="Q113" s="40"/>
    </row>
    <row r="114" spans="1:17" x14ac:dyDescent="0.3">
      <c r="A114" s="88" t="s">
        <v>23</v>
      </c>
      <c r="B114" s="59">
        <f>+'[3]STA-1SG'!$HF$703</f>
        <v>6572.4523462067591</v>
      </c>
      <c r="C114" s="59">
        <f>+[2]S10!C193</f>
        <v>32.190887440000004</v>
      </c>
      <c r="D114" s="59">
        <f>+'[4]STA-1SG'!$HF$21</f>
        <v>2.1017826825127335</v>
      </c>
      <c r="E114" s="59">
        <f>+B114+C114+D114</f>
        <v>6606.7450163292715</v>
      </c>
      <c r="F114" s="59">
        <f>+'[4]STA-1SG'!$HF$23</f>
        <v>0.48182001000000002</v>
      </c>
      <c r="G114" s="56">
        <f>+[2]S9!K191</f>
        <v>2.7740081599999939</v>
      </c>
      <c r="H114" s="59">
        <f>+[2]S9!L191</f>
        <v>592.08729561999996</v>
      </c>
      <c r="I114" s="59">
        <f t="shared" si="23"/>
        <v>6012.3655325592717</v>
      </c>
      <c r="J114" s="61">
        <f>+[2]S11!D192</f>
        <v>24.978977259999965</v>
      </c>
      <c r="K114" s="62">
        <f>+I114+J114</f>
        <v>6037.3445098192715</v>
      </c>
      <c r="L114" s="55"/>
      <c r="M114" s="55"/>
      <c r="N114" s="18"/>
      <c r="O114" s="7"/>
      <c r="P114" s="8"/>
      <c r="Q114" s="40"/>
    </row>
    <row r="115" spans="1:17" x14ac:dyDescent="0.3">
      <c r="A115" s="88" t="s">
        <v>24</v>
      </c>
      <c r="B115" s="59">
        <f>+'[3]STA-1SG'!$HG$703</f>
        <v>6586.6670159928863</v>
      </c>
      <c r="C115" s="59">
        <f>+[2]S10!C194</f>
        <v>30.630787510000001</v>
      </c>
      <c r="D115" s="59">
        <f>+'[4]STA-1SG'!$HG$21</f>
        <v>2.0930730050933786</v>
      </c>
      <c r="E115" s="59">
        <f>+B115+C115+D115</f>
        <v>6619.3908765079796</v>
      </c>
      <c r="F115" s="59">
        <f>+'[4]STA-1SG'!$HG$23</f>
        <v>0.47933384000000001</v>
      </c>
      <c r="G115" s="56">
        <f>+[2]S9!K192</f>
        <v>0.30553476000000046</v>
      </c>
      <c r="H115" s="59">
        <f>+[2]S9!L192</f>
        <v>590.72161960999995</v>
      </c>
      <c r="I115" s="59">
        <f t="shared" si="23"/>
        <v>6028.8430559779799</v>
      </c>
      <c r="J115" s="61">
        <f>+[2]S11!D193</f>
        <v>180.03188996000017</v>
      </c>
      <c r="K115" s="62">
        <f>+I115+J115</f>
        <v>6208.8749459379796</v>
      </c>
      <c r="L115" s="55"/>
      <c r="M115" s="55"/>
      <c r="N115" s="18"/>
      <c r="O115" s="7"/>
      <c r="P115" s="8"/>
      <c r="Q115" s="40"/>
    </row>
    <row r="116" spans="1:17" x14ac:dyDescent="0.3">
      <c r="A116" s="88" t="s">
        <v>25</v>
      </c>
      <c r="B116" s="59">
        <f>+'[3]STA-1SG'!$HH$703</f>
        <v>6425.0933764814299</v>
      </c>
      <c r="C116" s="59">
        <f>+[2]S10!C195</f>
        <v>30.50286311</v>
      </c>
      <c r="D116" s="59">
        <f>+'[4]STA-1SG'!$HH$21</f>
        <v>2.0882142857142858</v>
      </c>
      <c r="E116" s="59">
        <f>+B116+C116+D116</f>
        <v>6457.6844538771447</v>
      </c>
      <c r="F116" s="59">
        <f>+'[4]STA-1SG'!$HH$23</f>
        <v>0.47623940000000003</v>
      </c>
      <c r="G116" s="56">
        <f>+[2]S9!K193</f>
        <v>0.52627256999994643</v>
      </c>
      <c r="H116" s="59">
        <f>+[2]S9!L193</f>
        <v>588.27937266000004</v>
      </c>
      <c r="I116" s="59">
        <f t="shared" si="23"/>
        <v>5869.3550480471449</v>
      </c>
      <c r="J116" s="61">
        <f>+[2]S11!D194</f>
        <v>255.65955168999994</v>
      </c>
      <c r="K116" s="62">
        <f>+I116+J116</f>
        <v>6125.0145997371446</v>
      </c>
      <c r="L116" s="55">
        <v>3.9</v>
      </c>
      <c r="M116" s="55">
        <v>6.5</v>
      </c>
      <c r="N116" s="18"/>
      <c r="O116" s="7"/>
      <c r="P116" s="8"/>
      <c r="Q116" s="40"/>
    </row>
    <row r="117" spans="1:17" x14ac:dyDescent="0.3">
      <c r="A117" s="88" t="s">
        <v>26</v>
      </c>
      <c r="B117" s="59">
        <f>+'[3]STA-1SG'!$HI$703</f>
        <v>6398.1308234514254</v>
      </c>
      <c r="C117" s="59">
        <f>+[2]S10!C196</f>
        <v>30.77419007</v>
      </c>
      <c r="D117" s="59">
        <f>+'[4]STA-1SG'!$HI$21</f>
        <v>2.0882142857142858</v>
      </c>
      <c r="E117" s="59">
        <f t="shared" ref="E117:E132" si="27">+B117+C117+D117</f>
        <v>6430.9932278071401</v>
      </c>
      <c r="F117" s="59">
        <f>+'[4]STA-1SG'!$HI$23</f>
        <v>0.48525735999999997</v>
      </c>
      <c r="G117" s="56">
        <f>+[2]S9!K194</f>
        <v>5.3907873900000141</v>
      </c>
      <c r="H117" s="59">
        <f>+[2]S9!L194</f>
        <v>593.45936523</v>
      </c>
      <c r="I117" s="59">
        <f t="shared" si="23"/>
        <v>5832.6283325471404</v>
      </c>
      <c r="J117" s="61">
        <f>+[2]S11!D195</f>
        <v>287.6801486899999</v>
      </c>
      <c r="K117" s="62">
        <f t="shared" ref="K117:K119" si="28">+I117+J117</f>
        <v>6120.3084812371399</v>
      </c>
      <c r="L117" s="55"/>
      <c r="M117" s="55"/>
      <c r="N117" s="18"/>
      <c r="O117" s="7"/>
      <c r="P117" s="8"/>
      <c r="Q117" s="40"/>
    </row>
    <row r="118" spans="1:17" x14ac:dyDescent="0.3">
      <c r="A118" s="88" t="s">
        <v>27</v>
      </c>
      <c r="B118" s="59">
        <f>+'[3]STA-1SG'!$HJ$703</f>
        <v>7428.61143478336</v>
      </c>
      <c r="C118" s="59">
        <f>+[2]S10!C197</f>
        <v>29.457547870000003</v>
      </c>
      <c r="D118" s="59">
        <f>+'[4]STA-1SG'!$HJ$21</f>
        <v>2.1049574105621809</v>
      </c>
      <c r="E118" s="59">
        <f t="shared" si="27"/>
        <v>7460.1739400639217</v>
      </c>
      <c r="F118" s="59">
        <f>+'[4]STA-1SG'!$HJ$23</f>
        <v>0.48049740999999996</v>
      </c>
      <c r="G118" s="66">
        <f>+[2]S9!K195</f>
        <v>4.4916929999999411E-2</v>
      </c>
      <c r="H118" s="59">
        <f>+[2]S9!L195</f>
        <v>592.08729561999996</v>
      </c>
      <c r="I118" s="59">
        <f t="shared" si="23"/>
        <v>6868.5222249239214</v>
      </c>
      <c r="J118" s="61">
        <f>+[2]S11!D196</f>
        <v>213.71640272899981</v>
      </c>
      <c r="K118" s="62">
        <f t="shared" si="28"/>
        <v>7082.2386276529214</v>
      </c>
      <c r="L118" s="55"/>
      <c r="M118" s="55"/>
      <c r="N118" s="18"/>
      <c r="O118" s="7"/>
      <c r="P118" s="8"/>
      <c r="Q118" s="40"/>
    </row>
    <row r="119" spans="1:17" x14ac:dyDescent="0.3">
      <c r="A119" s="88" t="s">
        <v>28</v>
      </c>
      <c r="B119" s="59">
        <f>+'[3]STA-1SG'!$HK$703</f>
        <v>7848.1756405412589</v>
      </c>
      <c r="C119" s="59">
        <f>+[2]S10!C198</f>
        <v>29.72130537</v>
      </c>
      <c r="D119" s="59">
        <f>+'[4]STA-1SG'!$HK$21</f>
        <v>2.1201362862010225</v>
      </c>
      <c r="E119" s="59">
        <f t="shared" si="27"/>
        <v>7880.0170821974598</v>
      </c>
      <c r="F119" s="59">
        <f>+'[4]STA-1SG'!$HK$23</f>
        <v>0.48809083000000003</v>
      </c>
      <c r="G119" s="56">
        <f>+[2]S9!K196</f>
        <v>20.819923679999988</v>
      </c>
      <c r="H119" s="59">
        <f>+[2]S9!L196</f>
        <v>597.33555890000002</v>
      </c>
      <c r="I119" s="59">
        <f t="shared" si="23"/>
        <v>7262.3496904474596</v>
      </c>
      <c r="J119" s="61">
        <f>+[2]S11!D197</f>
        <v>410.99034302999962</v>
      </c>
      <c r="K119" s="62">
        <f t="shared" si="28"/>
        <v>7673.3400334774597</v>
      </c>
      <c r="L119" s="55">
        <v>5.0999999999999996</v>
      </c>
      <c r="M119" s="55">
        <v>8.4</v>
      </c>
      <c r="N119" s="18"/>
      <c r="O119" s="7"/>
      <c r="P119" s="8"/>
      <c r="Q119" s="40"/>
    </row>
    <row r="120" spans="1:17" ht="20.25" customHeight="1" x14ac:dyDescent="0.3">
      <c r="A120" s="86">
        <v>2020</v>
      </c>
      <c r="B120" s="59"/>
      <c r="C120" s="59"/>
      <c r="D120" s="59"/>
      <c r="E120" s="59"/>
      <c r="F120" s="59"/>
      <c r="G120" s="56"/>
      <c r="H120" s="59"/>
      <c r="I120" s="59"/>
      <c r="J120" s="61"/>
      <c r="K120" s="62"/>
      <c r="L120" s="56"/>
      <c r="M120" s="56"/>
      <c r="N120" s="63"/>
      <c r="O120" s="7"/>
      <c r="P120" s="10"/>
      <c r="Q120" s="40"/>
    </row>
    <row r="121" spans="1:17" x14ac:dyDescent="0.3">
      <c r="A121" s="88" t="s">
        <v>17</v>
      </c>
      <c r="B121" s="59">
        <f>+'[3]STA-1SG'!$HL$703</f>
        <v>7158.6126172509003</v>
      </c>
      <c r="C121" s="59">
        <f>+[2]S10!C200</f>
        <v>29.56803094</v>
      </c>
      <c r="D121" s="59">
        <f>+'[4]STA-1SG'!$HL$21</f>
        <v>2.1095570698466779</v>
      </c>
      <c r="E121" s="59">
        <f t="shared" si="27"/>
        <v>7190.2902052607469</v>
      </c>
      <c r="F121" s="59">
        <f>+'[4]STA-1SG'!$HL$23</f>
        <v>0.48237514000000004</v>
      </c>
      <c r="G121" s="66">
        <f>+[2]S9!K198</f>
        <v>3.296826999996938E-2</v>
      </c>
      <c r="H121" s="59">
        <f>+[2]S9!L198</f>
        <v>594.28569464000009</v>
      </c>
      <c r="I121" s="59">
        <f t="shared" ref="I121:I132" si="29">(+E121+F121-G121-H121)</f>
        <v>6596.4539174907468</v>
      </c>
      <c r="J121" s="61">
        <f>+[2]S11!D199</f>
        <v>350.82861819999994</v>
      </c>
      <c r="K121" s="62">
        <f t="shared" ref="K121:K132" si="30">+I121+J121</f>
        <v>6947.282535690747</v>
      </c>
      <c r="L121" s="55"/>
      <c r="M121" s="55"/>
      <c r="N121" s="18"/>
      <c r="O121" s="7"/>
      <c r="P121" s="8"/>
      <c r="Q121" s="40"/>
    </row>
    <row r="122" spans="1:17" x14ac:dyDescent="0.3">
      <c r="A122" s="88" t="s">
        <v>18</v>
      </c>
      <c r="B122" s="59">
        <f>+'[3]STA-1SG'!$HM$703</f>
        <v>7232.8822496079729</v>
      </c>
      <c r="C122" s="59">
        <f>+[2]S10!C201</f>
        <v>28.358791409999998</v>
      </c>
      <c r="D122" s="59">
        <f>+'[4]STA-1SG'!$HM$21</f>
        <v>2.1000511073253829</v>
      </c>
      <c r="E122" s="59">
        <f t="shared" si="27"/>
        <v>7263.341092125298</v>
      </c>
      <c r="F122" s="59">
        <f>+'[4]STA-1SG'!$HM$23</f>
        <v>0.48091853000000001</v>
      </c>
      <c r="G122" s="66">
        <f>+[2]S9!K199</f>
        <v>0</v>
      </c>
      <c r="H122" s="59">
        <f>+[2]S9!L199</f>
        <v>591.54026048999992</v>
      </c>
      <c r="I122" s="59">
        <f t="shared" si="29"/>
        <v>6672.281750165298</v>
      </c>
      <c r="J122" s="61">
        <f>+[2]S11!D200</f>
        <v>282.06276648999983</v>
      </c>
      <c r="K122" s="62">
        <f t="shared" si="30"/>
        <v>6954.3445166552974</v>
      </c>
      <c r="L122" s="55"/>
      <c r="M122" s="55"/>
      <c r="N122" s="18"/>
      <c r="O122" s="7"/>
      <c r="P122" s="8"/>
      <c r="Q122" s="40"/>
    </row>
    <row r="123" spans="1:17" x14ac:dyDescent="0.3">
      <c r="A123" s="88" t="s">
        <v>19</v>
      </c>
      <c r="B123" s="59">
        <f>+'[3]STA-1SG'!$HN$703</f>
        <v>6912.0608934632401</v>
      </c>
      <c r="C123" s="59">
        <f>+[2]S10!C202</f>
        <v>28.518484280000003</v>
      </c>
      <c r="D123" s="59">
        <f>+'[4]STA-1SG'!$HN$21</f>
        <v>2.1014310051107326</v>
      </c>
      <c r="E123" s="59">
        <f t="shared" si="27"/>
        <v>6942.6808087483505</v>
      </c>
      <c r="F123" s="59">
        <f>+'[4]STA-1SG'!$HN$23</f>
        <v>0.48211582000000003</v>
      </c>
      <c r="G123" s="56">
        <f>+[2]S9!K200</f>
        <v>5.8602950000022247E-2</v>
      </c>
      <c r="H123" s="59">
        <f>+[2]S9!L200</f>
        <v>594.83787346999998</v>
      </c>
      <c r="I123" s="59">
        <f t="shared" si="29"/>
        <v>6348.2664481483507</v>
      </c>
      <c r="J123" s="61">
        <f>+[2]S11!D201</f>
        <v>329.74796975000004</v>
      </c>
      <c r="K123" s="62">
        <f t="shared" si="30"/>
        <v>6678.014417898351</v>
      </c>
      <c r="L123" s="55">
        <v>4.5999999999999996</v>
      </c>
      <c r="M123" s="55">
        <v>7.5</v>
      </c>
      <c r="N123" s="18"/>
      <c r="O123" s="7"/>
      <c r="P123" s="8"/>
      <c r="Q123" s="40"/>
    </row>
    <row r="124" spans="1:17" x14ac:dyDescent="0.3">
      <c r="A124" s="88" t="s">
        <v>20</v>
      </c>
      <c r="B124" s="59">
        <f>+'[3]STA-1SG'!$HO$703</f>
        <v>6884.4514207607199</v>
      </c>
      <c r="C124" s="59">
        <f>+[2]S10!C203</f>
        <v>28.47839269</v>
      </c>
      <c r="D124" s="59">
        <f>+'[4]STA-1SG'!$HO$21</f>
        <v>2.0911584327086881</v>
      </c>
      <c r="E124" s="59">
        <f t="shared" si="27"/>
        <v>6915.0209718834285</v>
      </c>
      <c r="F124" s="59">
        <f>+'[4]STA-1SG'!$HO$23</f>
        <v>0.47928595000000002</v>
      </c>
      <c r="G124" s="56">
        <f>+[2]S9!K201</f>
        <v>1.8052030899999636</v>
      </c>
      <c r="H124" s="59">
        <f>+[2]S9!L201</f>
        <v>594.00999335999995</v>
      </c>
      <c r="I124" s="59">
        <f t="shared" si="29"/>
        <v>6319.6850613834285</v>
      </c>
      <c r="J124" s="61">
        <f>+[2]S11!D202</f>
        <v>310.37903606999998</v>
      </c>
      <c r="K124" s="62">
        <f t="shared" si="30"/>
        <v>6630.064097453429</v>
      </c>
      <c r="L124" s="55"/>
      <c r="M124" s="55"/>
      <c r="N124" s="18"/>
      <c r="O124" s="7"/>
      <c r="P124" s="8"/>
      <c r="Q124" s="40"/>
    </row>
    <row r="125" spans="1:17" x14ac:dyDescent="0.3">
      <c r="A125" s="88" t="s">
        <v>21</v>
      </c>
      <c r="B125" s="59">
        <f>+'[3]STA-1SG'!$HP$703</f>
        <v>6742.6509929873273</v>
      </c>
      <c r="C125" s="59">
        <f>+[2]S10!C204</f>
        <v>28.612471750000001</v>
      </c>
      <c r="D125" s="59">
        <f>+'[4]STA-1SG'!$HP$21</f>
        <v>2.0937649063032366</v>
      </c>
      <c r="E125" s="59">
        <f t="shared" si="27"/>
        <v>6773.3572296436305</v>
      </c>
      <c r="F125" s="59">
        <f>+'[4]STA-1SG'!$HP$23</f>
        <v>0.48811909999999997</v>
      </c>
      <c r="G125" s="56">
        <f>+[2]S9!K202</f>
        <v>4.7942560000024059E-2</v>
      </c>
      <c r="H125" s="59">
        <f>+[2]S9!L202</f>
        <v>596.77868846000001</v>
      </c>
      <c r="I125" s="59">
        <f t="shared" si="29"/>
        <v>6177.0187177236312</v>
      </c>
      <c r="J125" s="61">
        <f>+[2]S11!D203</f>
        <v>344.07962404999989</v>
      </c>
      <c r="K125" s="62">
        <f t="shared" si="30"/>
        <v>6521.0983417736315</v>
      </c>
      <c r="L125" s="55"/>
      <c r="M125" s="55"/>
      <c r="N125" s="18"/>
      <c r="O125" s="7"/>
      <c r="P125" s="8"/>
      <c r="Q125" s="40"/>
    </row>
    <row r="126" spans="1:17" x14ac:dyDescent="0.3">
      <c r="A126" s="88" t="s">
        <v>22</v>
      </c>
      <c r="B126" s="59">
        <f>+'[3]STA-1SG'!$HQ$703</f>
        <v>7892.7943162547353</v>
      </c>
      <c r="C126" s="59">
        <f>+[2]S10!C205</f>
        <v>28.535680190000001</v>
      </c>
      <c r="D126" s="59">
        <f>+'[4]STA-1SG'!$HQ$21</f>
        <v>2.1484775086505188</v>
      </c>
      <c r="E126" s="59">
        <f t="shared" si="27"/>
        <v>7923.4784739533852</v>
      </c>
      <c r="F126" s="59">
        <f>+'[4]STA-1SG'!$HQ$23</f>
        <v>0.49308931</v>
      </c>
      <c r="G126" s="56">
        <f>+[2]S9!K203</f>
        <v>3.8094340000043303E-2</v>
      </c>
      <c r="H126" s="59">
        <f>+[2]S9!L203</f>
        <v>604.95737413000006</v>
      </c>
      <c r="I126" s="59">
        <f t="shared" si="29"/>
        <v>7318.9760947933855</v>
      </c>
      <c r="J126" s="61">
        <f>+[2]S11!D204</f>
        <v>321.85516593999978</v>
      </c>
      <c r="K126" s="62">
        <f t="shared" si="30"/>
        <v>7640.8312607333855</v>
      </c>
      <c r="L126" s="55">
        <v>5.4</v>
      </c>
      <c r="M126" s="55">
        <v>8.4</v>
      </c>
      <c r="N126" s="18"/>
      <c r="O126" s="7"/>
      <c r="P126" s="8"/>
      <c r="Q126" s="40"/>
    </row>
    <row r="127" spans="1:17" x14ac:dyDescent="0.3">
      <c r="A127" s="88" t="s">
        <v>23</v>
      </c>
      <c r="B127" s="59">
        <f>+'[3]STA-1SG'!$HR$703</f>
        <v>7320.2574617599939</v>
      </c>
      <c r="C127" s="59">
        <f>+[2]S10!C206</f>
        <v>29.204811920000001</v>
      </c>
      <c r="D127" s="59">
        <f>+'[4]STA-1SG'!$HR$21</f>
        <v>2.1985937500000001</v>
      </c>
      <c r="E127" s="59">
        <f t="shared" si="27"/>
        <v>7351.6608674299941</v>
      </c>
      <c r="F127" s="59">
        <f>+'[4]STA-1SG'!$HR$23</f>
        <v>0.51900946000000003</v>
      </c>
      <c r="G127" s="56">
        <f>+[2]S9!K204</f>
        <v>-2.7492219700000078</v>
      </c>
      <c r="H127" s="59">
        <f>+[2]S9!L204</f>
        <v>619.00372221999999</v>
      </c>
      <c r="I127" s="59">
        <f t="shared" si="29"/>
        <v>6735.9253766399943</v>
      </c>
      <c r="J127" s="61">
        <f>+[2]S11!D205</f>
        <v>367.13012533000006</v>
      </c>
      <c r="K127" s="62">
        <f t="shared" si="30"/>
        <v>7103.0555019699941</v>
      </c>
      <c r="L127" s="55"/>
      <c r="M127" s="55"/>
      <c r="N127" s="69"/>
      <c r="O127" s="7"/>
      <c r="P127" s="8"/>
      <c r="Q127" s="40"/>
    </row>
    <row r="128" spans="1:17" x14ac:dyDescent="0.3">
      <c r="A128" s="88" t="s">
        <v>24</v>
      </c>
      <c r="B128" s="59">
        <f>+'[3]STA-1SG'!$HS$703</f>
        <v>7356.4618191500076</v>
      </c>
      <c r="C128" s="59">
        <f>+[2]S10!C207</f>
        <v>29.44657934</v>
      </c>
      <c r="D128" s="59">
        <f>+'[4]STA-1SG'!$HS$21</f>
        <v>2.2239721254355405</v>
      </c>
      <c r="E128" s="59">
        <f t="shared" si="27"/>
        <v>7388.1323706154435</v>
      </c>
      <c r="F128" s="59">
        <f>+'[4]STA-1SG'!$HS$23</f>
        <v>0.52217705000000003</v>
      </c>
      <c r="G128" s="56">
        <f>+[2]S9!K205</f>
        <v>-2.962645279999947</v>
      </c>
      <c r="H128" s="59">
        <f>+[2]S9!L205</f>
        <v>626.27685598999994</v>
      </c>
      <c r="I128" s="59">
        <f t="shared" si="29"/>
        <v>6765.3403369554444</v>
      </c>
      <c r="J128" s="61">
        <f>+[2]S11!D206</f>
        <v>354.17160021013024</v>
      </c>
      <c r="K128" s="62">
        <f t="shared" si="30"/>
        <v>7119.5119371655746</v>
      </c>
      <c r="L128" s="55"/>
      <c r="M128" s="55"/>
      <c r="N128" s="69"/>
      <c r="O128" s="7"/>
      <c r="P128" s="8"/>
      <c r="Q128" s="40"/>
    </row>
    <row r="129" spans="1:25" x14ac:dyDescent="0.3">
      <c r="A129" s="88" t="s">
        <v>25</v>
      </c>
      <c r="B129" s="59">
        <f>+'[3]STA-1SG'!$HT$703</f>
        <v>7154.654659630005</v>
      </c>
      <c r="C129" s="59">
        <f>+[2]S10!C208</f>
        <v>29.316156500000002</v>
      </c>
      <c r="D129" s="59">
        <f>+'[4]STA-1SG'!$HT$21</f>
        <v>2.2142832167832167</v>
      </c>
      <c r="E129" s="59">
        <f t="shared" si="27"/>
        <v>7186.1850993467879</v>
      </c>
      <c r="F129" s="59">
        <f>+'[4]STA-1SG'!$HT$23</f>
        <v>0.51648192999999998</v>
      </c>
      <c r="G129" s="56">
        <f>+[2]S9!K206</f>
        <v>-2.2437343999999939</v>
      </c>
      <c r="H129" s="59">
        <f>+[2]S9!L206</f>
        <v>623.52929728000004</v>
      </c>
      <c r="I129" s="59">
        <f t="shared" si="29"/>
        <v>6565.4160183967879</v>
      </c>
      <c r="J129" s="61">
        <f>+[2]S11!D207</f>
        <v>369.92767194013004</v>
      </c>
      <c r="K129" s="62">
        <f t="shared" si="30"/>
        <v>6935.3436903369184</v>
      </c>
      <c r="L129" s="55">
        <v>4.8</v>
      </c>
      <c r="M129" s="55">
        <v>7.2</v>
      </c>
      <c r="N129" s="69"/>
      <c r="O129" s="7"/>
      <c r="P129" s="8"/>
      <c r="Q129" s="40"/>
    </row>
    <row r="130" spans="1:25" s="12" customFormat="1" x14ac:dyDescent="0.3">
      <c r="A130" s="88" t="s">
        <v>26</v>
      </c>
      <c r="B130" s="59">
        <f>+'[3]STA-1SG'!$HU$703</f>
        <v>6995.9921435000033</v>
      </c>
      <c r="C130" s="59">
        <f>+[2]S10!C209</f>
        <v>29.40297631</v>
      </c>
      <c r="D130" s="59">
        <f>+'[4]STA-1SG'!$HU$21</f>
        <v>2.2142832167832167</v>
      </c>
      <c r="E130" s="59">
        <f t="shared" si="27"/>
        <v>7027.6094030267859</v>
      </c>
      <c r="F130" s="59">
        <f>+'[4]STA-1SG'!$HU$23</f>
        <v>0.51516583000000005</v>
      </c>
      <c r="G130" s="56">
        <f>+[2]S9!K207</f>
        <v>-4</v>
      </c>
      <c r="H130" s="59">
        <f>+[2]S9!L207</f>
        <v>625.35829079000007</v>
      </c>
      <c r="I130" s="59">
        <f t="shared" si="29"/>
        <v>6406.7662780667861</v>
      </c>
      <c r="J130" s="61">
        <f>+[2]S11!D208</f>
        <v>391.89905180012988</v>
      </c>
      <c r="K130" s="62">
        <f t="shared" si="30"/>
        <v>6798.6653298669162</v>
      </c>
      <c r="L130" s="55"/>
      <c r="M130" s="55"/>
      <c r="N130" s="69"/>
      <c r="O130" s="11"/>
      <c r="P130" s="10"/>
      <c r="Q130" s="41"/>
      <c r="R130" s="42"/>
      <c r="S130" s="42"/>
      <c r="T130" s="42"/>
      <c r="U130" s="42"/>
      <c r="V130" s="42"/>
      <c r="W130" s="42"/>
      <c r="X130" s="42"/>
      <c r="Y130" s="42"/>
    </row>
    <row r="131" spans="1:25" s="12" customFormat="1" x14ac:dyDescent="0.3">
      <c r="A131" s="88" t="s">
        <v>27</v>
      </c>
      <c r="B131" s="59">
        <f>+'[3]STA-1SG'!$HV$703</f>
        <v>6868.9618885399914</v>
      </c>
      <c r="C131" s="59">
        <f>+[2]S10!C210</f>
        <v>29.785215000000001</v>
      </c>
      <c r="D131" s="59">
        <f>+'[4]STA-1SG'!$HV$21</f>
        <v>2.2441783216783215</v>
      </c>
      <c r="E131" s="59">
        <f t="shared" si="27"/>
        <v>6900.9912818616694</v>
      </c>
      <c r="F131" s="59">
        <f>+'[4]STA-1SG'!$HV$23</f>
        <v>0.52791643999999993</v>
      </c>
      <c r="G131" s="56">
        <f>+[2]S9!K208</f>
        <v>-2.5571099300000242</v>
      </c>
      <c r="H131" s="59">
        <f>+[2]S9!L208</f>
        <v>633.41073956000002</v>
      </c>
      <c r="I131" s="59">
        <f t="shared" si="29"/>
        <v>6270.6655686716695</v>
      </c>
      <c r="J131" s="61">
        <f>+[2]S11!D209</f>
        <v>466.97971229013001</v>
      </c>
      <c r="K131" s="62">
        <f t="shared" si="30"/>
        <v>6737.6452809617995</v>
      </c>
      <c r="L131" s="55"/>
      <c r="M131" s="55"/>
      <c r="N131" s="69"/>
      <c r="O131" s="11"/>
      <c r="P131" s="10"/>
      <c r="Q131" s="41"/>
      <c r="R131" s="42"/>
      <c r="S131" s="42"/>
      <c r="T131" s="42"/>
      <c r="U131" s="42"/>
      <c r="V131" s="42"/>
      <c r="W131" s="42"/>
      <c r="X131" s="42"/>
      <c r="Y131" s="42"/>
    </row>
    <row r="132" spans="1:25" s="12" customFormat="1" x14ac:dyDescent="0.3">
      <c r="A132" s="88" t="s">
        <v>28</v>
      </c>
      <c r="B132" s="59">
        <f>+'[3]STA-1SG'!$HW$703</f>
        <v>9361.018162710001</v>
      </c>
      <c r="C132" s="59">
        <f>+[2]S10!C211</f>
        <v>29.971384539999999</v>
      </c>
      <c r="D132" s="59">
        <f>+'[4]STA-1SG'!$HW$21</f>
        <v>2.2441783216783215</v>
      </c>
      <c r="E132" s="59">
        <f t="shared" si="27"/>
        <v>9393.2337255716793</v>
      </c>
      <c r="F132" s="59">
        <f>+'[4]STA-1SG'!$HW$23</f>
        <v>0.53915683999999997</v>
      </c>
      <c r="G132" s="56">
        <f>+[2]S9!K209</f>
        <v>45.562550350000038</v>
      </c>
      <c r="H132" s="59">
        <f>+[2]S9!L209</f>
        <v>640.06910403000006</v>
      </c>
      <c r="I132" s="59">
        <f t="shared" si="29"/>
        <v>8708.1412280316781</v>
      </c>
      <c r="J132" s="61">
        <f>+[2]S11!D210</f>
        <v>413.92833757002995</v>
      </c>
      <c r="K132" s="62">
        <f t="shared" si="30"/>
        <v>9122.0695656017087</v>
      </c>
      <c r="L132" s="55">
        <v>7.2</v>
      </c>
      <c r="M132" s="55">
        <v>11.3</v>
      </c>
      <c r="N132" s="69"/>
      <c r="O132" s="11"/>
      <c r="P132" s="10"/>
      <c r="Q132" s="41"/>
      <c r="R132" s="42"/>
      <c r="S132" s="42"/>
      <c r="T132" s="42"/>
      <c r="U132" s="42"/>
      <c r="V132" s="42"/>
      <c r="W132" s="42"/>
      <c r="X132" s="42"/>
      <c r="Y132" s="42"/>
    </row>
    <row r="133" spans="1:25" ht="20.25" customHeight="1" x14ac:dyDescent="0.3">
      <c r="A133" s="86">
        <v>2021</v>
      </c>
      <c r="B133" s="59"/>
      <c r="C133" s="59"/>
      <c r="D133" s="59"/>
      <c r="E133" s="59"/>
      <c r="F133" s="59"/>
      <c r="G133" s="56"/>
      <c r="H133" s="59"/>
      <c r="I133" s="59"/>
      <c r="J133" s="61"/>
      <c r="K133" s="62"/>
      <c r="L133" s="56"/>
      <c r="M133" s="56"/>
      <c r="N133" s="63"/>
      <c r="O133" s="7"/>
      <c r="P133" s="10"/>
      <c r="Q133" s="40"/>
    </row>
    <row r="134" spans="1:25" s="12" customFormat="1" x14ac:dyDescent="0.3">
      <c r="A134" s="88" t="s">
        <v>17</v>
      </c>
      <c r="B134" s="59">
        <f>+'[3]STA-1SG'!$HX$703</f>
        <v>8442.9612539899936</v>
      </c>
      <c r="C134" s="59">
        <f>+[2]S10!C213</f>
        <v>30.491272079999998</v>
      </c>
      <c r="D134" s="59">
        <f>+'[4]STA-1SG'!$HX$21</f>
        <v>2.2441783216783215</v>
      </c>
      <c r="E134" s="59">
        <f t="shared" ref="E134:E144" si="31">+B134+C134+D134</f>
        <v>8475.696704391672</v>
      </c>
      <c r="F134" s="59">
        <f>+'[4]STA-1SG'!$HX$23</f>
        <v>0.53313726000000006</v>
      </c>
      <c r="G134" s="56">
        <f>+[2]S9!K211</f>
        <v>-1.2891011899999967</v>
      </c>
      <c r="H134" s="59">
        <f>+[2]S9!L211</f>
        <v>639.42889206999996</v>
      </c>
      <c r="I134" s="59">
        <f t="shared" ref="I134:I144" si="32">(+E134+F134-G134-H134)</f>
        <v>7838.0900507716706</v>
      </c>
      <c r="J134" s="61">
        <f>+[2]S11!D212</f>
        <v>357.44479077012988</v>
      </c>
      <c r="K134" s="62">
        <f t="shared" ref="K134:K145" si="33">+I134+J134</f>
        <v>8195.5348415418011</v>
      </c>
      <c r="L134" s="55"/>
      <c r="M134" s="55"/>
      <c r="N134" s="69"/>
      <c r="O134" s="11"/>
      <c r="P134" s="10"/>
      <c r="Q134" s="41"/>
      <c r="R134" s="42"/>
      <c r="S134" s="42"/>
      <c r="T134" s="42"/>
      <c r="U134" s="42"/>
      <c r="V134" s="42"/>
      <c r="W134" s="42"/>
      <c r="X134" s="42"/>
      <c r="Y134" s="42"/>
    </row>
    <row r="135" spans="1:25" s="12" customFormat="1" x14ac:dyDescent="0.3">
      <c r="A135" s="88" t="s">
        <v>18</v>
      </c>
      <c r="B135" s="59">
        <f>+'[3]STA-1SG'!$HY$703</f>
        <v>8271.8280229600041</v>
      </c>
      <c r="C135" s="59">
        <f>+[2]S10!C214</f>
        <v>30.403358090000001</v>
      </c>
      <c r="D135" s="59">
        <f>+'[4]STA-1SG'!$HY$21</f>
        <v>2.2441783216783215</v>
      </c>
      <c r="E135" s="59">
        <f t="shared" si="31"/>
        <v>8304.4755593716818</v>
      </c>
      <c r="F135" s="59">
        <f>+'[4]STA-1SG'!$HY$23</f>
        <v>0.53313726000000006</v>
      </c>
      <c r="G135" s="56">
        <f>+[2]S9!K212</f>
        <v>-3.9650452800000267</v>
      </c>
      <c r="H135" s="59">
        <f>+[2]S9!L212</f>
        <v>639.42889206999996</v>
      </c>
      <c r="I135" s="59">
        <f t="shared" si="32"/>
        <v>7669.5448498416808</v>
      </c>
      <c r="J135" s="61">
        <f>+[2]S11!D213</f>
        <v>386.50721964012996</v>
      </c>
      <c r="K135" s="62">
        <f t="shared" si="33"/>
        <v>8056.0520694818106</v>
      </c>
      <c r="L135" s="55"/>
      <c r="M135" s="55"/>
      <c r="N135" s="69"/>
      <c r="O135" s="11"/>
      <c r="P135" s="10"/>
      <c r="Q135" s="41"/>
      <c r="R135" s="42"/>
      <c r="S135" s="42"/>
      <c r="T135" s="42"/>
      <c r="U135" s="42"/>
      <c r="V135" s="42"/>
      <c r="W135" s="42"/>
      <c r="X135" s="42"/>
      <c r="Y135" s="42"/>
    </row>
    <row r="136" spans="1:25" s="12" customFormat="1" x14ac:dyDescent="0.3">
      <c r="A136" s="88" t="s">
        <v>19</v>
      </c>
      <c r="B136" s="59">
        <f>+'[3]STA-1SG'!$HZ$703</f>
        <v>8073.5307504300017</v>
      </c>
      <c r="C136" s="59">
        <f>+[2]S10!C215</f>
        <v>30.522472079999996</v>
      </c>
      <c r="D136" s="59">
        <f>+'[4]STA-1SG'!$HZ$21</f>
        <v>2.2372105263157898</v>
      </c>
      <c r="E136" s="59">
        <f t="shared" si="31"/>
        <v>8106.2904330363172</v>
      </c>
      <c r="F136" s="59">
        <f>+'[4]STA-1SG'!$HZ$23</f>
        <v>0.53691822999999994</v>
      </c>
      <c r="G136" s="56">
        <f>+[2]S9!K213</f>
        <v>0.11413649999997233</v>
      </c>
      <c r="H136" s="59">
        <f>+[2]S9!L213</f>
        <v>642.96614441000008</v>
      </c>
      <c r="I136" s="59">
        <f t="shared" si="32"/>
        <v>7463.7470703563167</v>
      </c>
      <c r="J136" s="61">
        <f>+[2]S11!D214</f>
        <v>370.39287460002993</v>
      </c>
      <c r="K136" s="62">
        <f t="shared" si="33"/>
        <v>7834.1399449563469</v>
      </c>
      <c r="L136" s="57">
        <v>6.2</v>
      </c>
      <c r="M136" s="57">
        <v>9.6</v>
      </c>
      <c r="N136" s="69"/>
      <c r="O136" s="11"/>
      <c r="P136" s="10"/>
      <c r="Q136" s="41"/>
      <c r="R136" s="42"/>
      <c r="S136" s="42"/>
      <c r="T136" s="42"/>
      <c r="U136" s="42"/>
      <c r="V136" s="42"/>
      <c r="W136" s="42"/>
      <c r="X136" s="42"/>
      <c r="Y136" s="42"/>
    </row>
    <row r="137" spans="1:25" s="12" customFormat="1" x14ac:dyDescent="0.3">
      <c r="A137" s="88" t="s">
        <v>20</v>
      </c>
      <c r="B137" s="59">
        <f>+'[3]STA-1SG'!$IA$703</f>
        <v>8817.2055143399994</v>
      </c>
      <c r="C137" s="59">
        <f>+[2]S10!C216</f>
        <v>30.337674070000002</v>
      </c>
      <c r="D137" s="59">
        <f>+'[4]STA-1SG'!$IA$21</f>
        <v>2.2293881118881123</v>
      </c>
      <c r="E137" s="59">
        <f t="shared" si="31"/>
        <v>8849.7725765218875</v>
      </c>
      <c r="F137" s="59">
        <f>+'[4]STA-1SG'!$IA$23</f>
        <v>0.53497582999999993</v>
      </c>
      <c r="G137" s="56">
        <f>+[2]S9!K214</f>
        <v>401.2988360899999</v>
      </c>
      <c r="H137" s="59">
        <f>+[2]S9!L214</f>
        <v>639.10927059999995</v>
      </c>
      <c r="I137" s="59">
        <f t="shared" si="32"/>
        <v>7809.8994456618875</v>
      </c>
      <c r="J137" s="61">
        <f>+[2]S11!D215</f>
        <v>347.40116221002995</v>
      </c>
      <c r="K137" s="62">
        <f t="shared" si="33"/>
        <v>8157.3006078719172</v>
      </c>
      <c r="L137" s="55"/>
      <c r="M137" s="55"/>
      <c r="N137" s="69"/>
      <c r="O137" s="11"/>
      <c r="P137" s="10"/>
      <c r="Q137" s="41"/>
      <c r="R137" s="42"/>
      <c r="S137" s="42"/>
      <c r="T137" s="42"/>
      <c r="U137" s="42"/>
      <c r="V137" s="42"/>
      <c r="W137" s="42"/>
      <c r="X137" s="42"/>
      <c r="Y137" s="42"/>
    </row>
    <row r="138" spans="1:25" s="12" customFormat="1" x14ac:dyDescent="0.3">
      <c r="A138" s="88" t="s">
        <v>21</v>
      </c>
      <c r="B138" s="59">
        <f>+'[3]STA-1SG'!$IB$703</f>
        <v>8677.8132100499952</v>
      </c>
      <c r="C138" s="59">
        <f>+[2]S10!C217</f>
        <v>30.460623100000003</v>
      </c>
      <c r="D138" s="59">
        <f>+'[4]STA-1SG'!$IB$21</f>
        <v>2.2790526315789479</v>
      </c>
      <c r="E138" s="59">
        <f t="shared" si="31"/>
        <v>8710.5528857815734</v>
      </c>
      <c r="F138" s="59">
        <f>+'[4]STA-1SG'!$IB$23</f>
        <v>0.53762381000000004</v>
      </c>
      <c r="G138" s="56">
        <f>+[2]S9!K215</f>
        <v>6.5617845599999782</v>
      </c>
      <c r="H138" s="59">
        <f>+[2]S9!L215</f>
        <v>641.67530957999998</v>
      </c>
      <c r="I138" s="59">
        <f t="shared" si="32"/>
        <v>8062.8534154515746</v>
      </c>
      <c r="J138" s="61">
        <f>+[2]S11!D216</f>
        <v>315.31578072013008</v>
      </c>
      <c r="K138" s="62">
        <f t="shared" si="33"/>
        <v>8378.1691961717042</v>
      </c>
      <c r="L138" s="55"/>
      <c r="M138" s="55"/>
      <c r="N138" s="69"/>
      <c r="O138" s="11"/>
      <c r="P138" s="10"/>
      <c r="Q138" s="41"/>
      <c r="R138" s="42"/>
      <c r="S138" s="42"/>
      <c r="T138" s="42"/>
      <c r="U138" s="42"/>
      <c r="V138" s="42"/>
      <c r="W138" s="42"/>
      <c r="X138" s="42"/>
      <c r="Y138" s="42"/>
    </row>
    <row r="139" spans="1:25" s="12" customFormat="1" x14ac:dyDescent="0.3">
      <c r="A139" s="88" t="s">
        <v>22</v>
      </c>
      <c r="B139" s="59">
        <f>+'[3]STA-1SG'!$IC$703</f>
        <v>8547.4185441699974</v>
      </c>
      <c r="C139" s="59">
        <f>+[2]S10!C218</f>
        <v>30.012448670000001</v>
      </c>
      <c r="D139" s="59">
        <f>+'[4]STA-1SG'!$IC$21</f>
        <v>2.2790526315789479</v>
      </c>
      <c r="E139" s="59">
        <f t="shared" si="31"/>
        <v>8579.7100454715764</v>
      </c>
      <c r="F139" s="59">
        <f>+'[4]STA-1SG'!$IC$23</f>
        <v>0.5268121899999999</v>
      </c>
      <c r="G139" s="70">
        <f>+[2]S9!K216</f>
        <v>7.6378672600000073</v>
      </c>
      <c r="H139" s="59">
        <f>+[2]S9!L216</f>
        <v>634.35336086999996</v>
      </c>
      <c r="I139" s="59">
        <f t="shared" si="32"/>
        <v>7938.2456295315769</v>
      </c>
      <c r="J139" s="61">
        <f>+[2]S11!D217</f>
        <v>486.07707860003006</v>
      </c>
      <c r="K139" s="62">
        <f t="shared" si="33"/>
        <v>8424.3227081316072</v>
      </c>
      <c r="L139" s="55">
        <v>6</v>
      </c>
      <c r="M139" s="55">
        <v>9.1</v>
      </c>
      <c r="N139" s="69"/>
      <c r="O139" s="11"/>
      <c r="P139" s="10"/>
      <c r="Q139" s="41"/>
      <c r="R139" s="42"/>
      <c r="S139" s="42"/>
      <c r="T139" s="42"/>
      <c r="U139" s="42"/>
      <c r="V139" s="42"/>
      <c r="W139" s="42"/>
      <c r="X139" s="42"/>
      <c r="Y139" s="42"/>
    </row>
    <row r="140" spans="1:25" s="12" customFormat="1" x14ac:dyDescent="0.3">
      <c r="A140" s="88" t="s">
        <v>23</v>
      </c>
      <c r="B140" s="59">
        <f>+'[3]STA-1SG'!$ID$703</f>
        <v>7856.0072594399981</v>
      </c>
      <c r="C140" s="59">
        <f>+[2]S10!C219</f>
        <v>34.017726590000002</v>
      </c>
      <c r="D140" s="59">
        <f>+'[4]STA-1SG'!$ID$21</f>
        <v>2.2539473684210529</v>
      </c>
      <c r="E140" s="59">
        <f t="shared" si="31"/>
        <v>7892.2789333984192</v>
      </c>
      <c r="F140" s="59">
        <f>+'[4]STA-1SG'!$ID$23</f>
        <v>0.52674246999999996</v>
      </c>
      <c r="G140" s="70">
        <f>+[2]S9!K217</f>
        <v>2.2820865500000309</v>
      </c>
      <c r="H140" s="59">
        <f>+[2]S9!L217</f>
        <v>634.35336086999996</v>
      </c>
      <c r="I140" s="59">
        <f t="shared" si="32"/>
        <v>7256.170228448419</v>
      </c>
      <c r="J140" s="61">
        <f>+[2]S11!D218</f>
        <v>499.17801356003019</v>
      </c>
      <c r="K140" s="62">
        <f t="shared" si="33"/>
        <v>7755.3482420084492</v>
      </c>
      <c r="L140" s="55"/>
      <c r="M140" s="55"/>
      <c r="N140" s="69"/>
      <c r="O140" s="11"/>
      <c r="P140" s="10"/>
      <c r="Q140" s="41"/>
      <c r="R140" s="42"/>
      <c r="S140" s="43"/>
      <c r="T140" s="42"/>
      <c r="U140" s="42"/>
      <c r="V140" s="42"/>
      <c r="W140" s="42"/>
      <c r="X140" s="42"/>
      <c r="Y140" s="42"/>
    </row>
    <row r="141" spans="1:25" s="12" customFormat="1" x14ac:dyDescent="0.3">
      <c r="A141" s="88" t="s">
        <v>24</v>
      </c>
      <c r="B141" s="59">
        <f>+'[3]STA-1SG'!$IE$703</f>
        <v>6684.6193707999983</v>
      </c>
      <c r="C141" s="59">
        <f>+[2]S10!C220</f>
        <v>1293.24069895</v>
      </c>
      <c r="D141" s="59">
        <f>+'[4]STA-1SG'!$IE$21</f>
        <v>2.2462105263157897</v>
      </c>
      <c r="E141" s="59">
        <f t="shared" si="31"/>
        <v>7980.1062802763145</v>
      </c>
      <c r="F141" s="59">
        <f>+'[4]STA-1SG'!$IE$23</f>
        <v>0.52452084999999993</v>
      </c>
      <c r="G141" s="70">
        <f>+[2]S9!K218</f>
        <v>0.30808402000002388</v>
      </c>
      <c r="H141" s="59">
        <f>+[2]S9!L218</f>
        <v>1891.9086003899997</v>
      </c>
      <c r="I141" s="59">
        <f t="shared" si="32"/>
        <v>6088.4141167163143</v>
      </c>
      <c r="J141" s="61">
        <f>+[2]S11!D219</f>
        <v>500.37095906002969</v>
      </c>
      <c r="K141" s="62">
        <f t="shared" si="33"/>
        <v>6588.7850757763445</v>
      </c>
      <c r="L141" s="55"/>
      <c r="M141" s="55"/>
      <c r="N141" s="69"/>
      <c r="O141" s="11"/>
      <c r="P141" s="10"/>
      <c r="Q141" s="41"/>
      <c r="R141" s="42"/>
      <c r="S141" s="42"/>
      <c r="T141" s="42"/>
      <c r="U141" s="42"/>
      <c r="V141" s="42"/>
      <c r="W141" s="42"/>
      <c r="X141" s="42"/>
      <c r="Y141" s="42"/>
    </row>
    <row r="142" spans="1:25" s="12" customFormat="1" x14ac:dyDescent="0.3">
      <c r="A142" s="88" t="s">
        <v>25</v>
      </c>
      <c r="B142" s="59">
        <f>+'[3]STA-1SG'!$IF$703</f>
        <v>6331.4259755799958</v>
      </c>
      <c r="C142" s="59">
        <f>+[2]S10!C221</f>
        <v>1284.93888393</v>
      </c>
      <c r="D142" s="59">
        <f>+'[4]STA-1SG'!$IF$21</f>
        <v>2.2318421052631581</v>
      </c>
      <c r="E142" s="59">
        <f t="shared" si="31"/>
        <v>7618.596701615259</v>
      </c>
      <c r="F142" s="59">
        <f>+'[4]STA-1SG'!$IF$23</f>
        <v>0.51578358000000002</v>
      </c>
      <c r="G142" s="70">
        <f>+[2]S9!K219</f>
        <v>0.30647518999990098</v>
      </c>
      <c r="H142" s="59">
        <f>+[2]S9!L219</f>
        <v>1879.7470910699999</v>
      </c>
      <c r="I142" s="59">
        <f t="shared" si="32"/>
        <v>5739.0589189352595</v>
      </c>
      <c r="J142" s="61">
        <f>+[2]S11!D220</f>
        <v>586.93339601003004</v>
      </c>
      <c r="K142" s="62">
        <f t="shared" si="33"/>
        <v>6325.9923149452898</v>
      </c>
      <c r="L142" s="55">
        <v>5.5</v>
      </c>
      <c r="M142" s="55">
        <v>8.1</v>
      </c>
      <c r="N142" s="69"/>
      <c r="O142" s="11"/>
      <c r="P142" s="10"/>
      <c r="Q142" s="41"/>
      <c r="R142" s="42"/>
      <c r="S142" s="42"/>
      <c r="T142" s="42"/>
      <c r="U142" s="42"/>
      <c r="V142" s="42"/>
      <c r="W142" s="42"/>
      <c r="X142" s="42"/>
      <c r="Y142" s="42"/>
    </row>
    <row r="143" spans="1:25" s="12" customFormat="1" x14ac:dyDescent="0.3">
      <c r="A143" s="88" t="s">
        <v>26</v>
      </c>
      <c r="B143" s="59">
        <f>+'[3]STA-1SG'!$IG$703</f>
        <v>6515.853547790005</v>
      </c>
      <c r="C143" s="59">
        <f>+[2]S10!C222</f>
        <v>1284.93888393</v>
      </c>
      <c r="D143" s="59">
        <f>+'[4]STA-1SG'!$IG$21</f>
        <v>2.2318421052631581</v>
      </c>
      <c r="E143" s="59">
        <f t="shared" si="31"/>
        <v>7803.0242738252682</v>
      </c>
      <c r="F143" s="59">
        <f>+'[4]STA-1SG'!$IG$23</f>
        <v>0.51930621999999993</v>
      </c>
      <c r="G143" s="70">
        <f>+[2]S9!K220</f>
        <v>0.30660934000002271</v>
      </c>
      <c r="H143" s="59">
        <f>+[2]S9!L220</f>
        <v>1879.7470910699999</v>
      </c>
      <c r="I143" s="59">
        <f t="shared" si="32"/>
        <v>5923.4898796352682</v>
      </c>
      <c r="J143" s="61">
        <f>+[2]S11!D221</f>
        <v>448.6456396200299</v>
      </c>
      <c r="K143" s="62">
        <f t="shared" si="33"/>
        <v>6372.1355192552983</v>
      </c>
      <c r="L143" s="55"/>
      <c r="M143" s="55"/>
      <c r="N143" s="69"/>
      <c r="O143" s="11"/>
      <c r="P143" s="10"/>
      <c r="Q143" s="41"/>
      <c r="R143" s="42"/>
      <c r="S143" s="42"/>
      <c r="T143" s="42"/>
      <c r="U143" s="42"/>
      <c r="V143" s="42"/>
      <c r="W143" s="42"/>
      <c r="X143" s="42"/>
      <c r="Y143" s="42"/>
    </row>
    <row r="144" spans="1:25" s="12" customFormat="1" x14ac:dyDescent="0.3">
      <c r="A144" s="88" t="s">
        <v>27</v>
      </c>
      <c r="B144" s="59">
        <f>+'[3]STA-1SG'!$IH$703</f>
        <v>6453.3509127299994</v>
      </c>
      <c r="C144" s="59">
        <f>+[2]S10!C223</f>
        <v>1270.4447229</v>
      </c>
      <c r="D144" s="59">
        <f>+'[4]STA-1SG'!$IH$21</f>
        <v>2.2073684210526316</v>
      </c>
      <c r="E144" s="59">
        <f t="shared" si="31"/>
        <v>7726.0030040510519</v>
      </c>
      <c r="F144" s="59">
        <f>+'[4]STA-1SG'!$IH$23</f>
        <v>0.50635485999999996</v>
      </c>
      <c r="G144" s="70">
        <f>+[2]S9!K221</f>
        <v>0.30003579000003811</v>
      </c>
      <c r="H144" s="59">
        <f>+[2]S9!L221</f>
        <v>1858.61046403</v>
      </c>
      <c r="I144" s="59">
        <f t="shared" si="32"/>
        <v>5867.598859091052</v>
      </c>
      <c r="J144" s="61">
        <f>+[2]S11!D222</f>
        <v>553.99905287003014</v>
      </c>
      <c r="K144" s="62">
        <f t="shared" si="33"/>
        <v>6421.597911961082</v>
      </c>
      <c r="L144" s="55"/>
      <c r="M144" s="55"/>
      <c r="N144" s="69"/>
      <c r="O144" s="11"/>
      <c r="P144" s="10"/>
      <c r="Q144" s="41"/>
      <c r="R144" s="42"/>
      <c r="S144" s="42"/>
      <c r="T144" s="42"/>
      <c r="U144" s="42"/>
      <c r="V144" s="42"/>
      <c r="W144" s="42"/>
      <c r="X144" s="42"/>
      <c r="Y144" s="42"/>
    </row>
    <row r="145" spans="1:25" s="12" customFormat="1" x14ac:dyDescent="0.3">
      <c r="A145" s="88" t="s">
        <v>28</v>
      </c>
      <c r="B145" s="59">
        <f>+'[3]STA-1SG'!$II$703</f>
        <v>8822.7383445399955</v>
      </c>
      <c r="C145" s="59">
        <f>+[2]S10!C224</f>
        <v>1272.24323183</v>
      </c>
      <c r="D145" s="59">
        <f>+'[4]STA-1SG'!$II$21</f>
        <v>2.2098947368421058</v>
      </c>
      <c r="E145" s="59">
        <f>+B145+C145+D145</f>
        <v>10097.191471106837</v>
      </c>
      <c r="F145" s="59">
        <f>+'[4]STA-1SG'!$II$23</f>
        <v>0.50674542999999994</v>
      </c>
      <c r="G145" s="70">
        <f>+[2]S9!K222</f>
        <v>0.42616915999997218</v>
      </c>
      <c r="H145" s="59">
        <f>+[2]S9!L222</f>
        <v>1861.3403333399999</v>
      </c>
      <c r="I145" s="59">
        <f>(+E145+F145-G145-H145)</f>
        <v>8235.9317140368366</v>
      </c>
      <c r="J145" s="61">
        <f>+[2]S11!D223</f>
        <v>455.16774334003026</v>
      </c>
      <c r="K145" s="62">
        <f t="shared" si="33"/>
        <v>8691.0994573768676</v>
      </c>
      <c r="L145" s="55">
        <v>5.9</v>
      </c>
      <c r="M145" s="55">
        <v>8.3000000000000007</v>
      </c>
      <c r="N145" s="69"/>
      <c r="O145" s="11"/>
      <c r="P145" s="10"/>
      <c r="Q145" s="41"/>
      <c r="R145" s="42"/>
      <c r="S145" s="42"/>
      <c r="T145" s="42"/>
      <c r="U145" s="42"/>
      <c r="V145" s="42"/>
      <c r="W145" s="42"/>
      <c r="X145" s="42"/>
      <c r="Y145" s="42"/>
    </row>
    <row r="146" spans="1:25" ht="20.25" customHeight="1" x14ac:dyDescent="0.3">
      <c r="A146" s="86">
        <v>2022</v>
      </c>
      <c r="B146" s="59"/>
      <c r="C146" s="59"/>
      <c r="D146" s="59"/>
      <c r="E146" s="59"/>
      <c r="F146" s="59"/>
      <c r="G146" s="70"/>
      <c r="H146" s="59"/>
      <c r="I146" s="59"/>
      <c r="J146" s="61"/>
      <c r="K146" s="62"/>
      <c r="L146" s="56"/>
      <c r="M146" s="56"/>
      <c r="N146" s="63"/>
      <c r="O146" s="7"/>
      <c r="P146" s="10"/>
      <c r="Q146" s="40"/>
    </row>
    <row r="147" spans="1:25" s="12" customFormat="1" x14ac:dyDescent="0.3">
      <c r="A147" s="88" t="s">
        <v>17</v>
      </c>
      <c r="B147" s="59">
        <f>+'[3]STA-1SG'!$IJ$703</f>
        <v>8487.4453089200069</v>
      </c>
      <c r="C147" s="59">
        <f>+[2]S10!C226</f>
        <v>1272.24323183</v>
      </c>
      <c r="D147" s="59">
        <f>+'[4]STA-1SG'!$IJ$21</f>
        <v>2.195842105263158</v>
      </c>
      <c r="E147" s="59">
        <f t="shared" ref="E147:E149" si="34">+B147+C147+D147</f>
        <v>9761.884382855269</v>
      </c>
      <c r="F147" s="59">
        <f>+'[4]STA-1SG'!$IJ$23</f>
        <v>0.50674542999999994</v>
      </c>
      <c r="G147" s="70">
        <f>+[2]S9!K224</f>
        <v>0.42941995999990468</v>
      </c>
      <c r="H147" s="59">
        <f>+[2]S9!L224</f>
        <v>1861.7931226799999</v>
      </c>
      <c r="I147" s="59">
        <f t="shared" ref="I147:I149" si="35">(+E147+F147-G147-H147)</f>
        <v>7900.1685856452705</v>
      </c>
      <c r="J147" s="61">
        <f>+[2]S11!D225</f>
        <v>667.96382191002999</v>
      </c>
      <c r="K147" s="62">
        <f t="shared" ref="K147:K149" si="36">+I147+J147</f>
        <v>8568.1324075553002</v>
      </c>
      <c r="L147" s="55"/>
      <c r="M147" s="55"/>
      <c r="N147" s="69"/>
      <c r="O147" s="11"/>
      <c r="P147" s="10"/>
      <c r="Q147" s="41"/>
      <c r="R147" s="42"/>
      <c r="S147" s="42"/>
      <c r="T147" s="42"/>
      <c r="U147" s="42"/>
      <c r="V147" s="42"/>
      <c r="W147" s="42"/>
      <c r="X147" s="42"/>
      <c r="Y147" s="42"/>
    </row>
    <row r="148" spans="1:25" s="12" customFormat="1" x14ac:dyDescent="0.3">
      <c r="A148" s="88" t="s">
        <v>18</v>
      </c>
      <c r="B148" s="59">
        <f>+'[3]STA-1SG'!$IK$703</f>
        <v>8423.6471772900022</v>
      </c>
      <c r="C148" s="59">
        <f>+[2]S10!C227</f>
        <v>1271.6186647</v>
      </c>
      <c r="D148" s="59">
        <f>+'[4]STA-1SG'!$IK$21</f>
        <v>2.2013684210526323</v>
      </c>
      <c r="E148" s="59">
        <f t="shared" si="34"/>
        <v>9697.4672104110541</v>
      </c>
      <c r="F148" s="59">
        <f>+'[4]STA-1SG'!$IK$23</f>
        <v>0.50533457000000004</v>
      </c>
      <c r="G148" s="70">
        <f>+[2]S9!K225</f>
        <v>0.15643283999997948</v>
      </c>
      <c r="H148" s="59">
        <f>+[2]S9!L225</f>
        <v>1860.88227282</v>
      </c>
      <c r="I148" s="59">
        <f t="shared" si="35"/>
        <v>7836.9338393210537</v>
      </c>
      <c r="J148" s="61">
        <f>+[2]S11!D226</f>
        <v>506.15828986999986</v>
      </c>
      <c r="K148" s="62">
        <f t="shared" si="36"/>
        <v>8343.0921291910527</v>
      </c>
      <c r="L148" s="55"/>
      <c r="M148" s="55"/>
      <c r="N148" s="69"/>
      <c r="O148" s="11"/>
      <c r="P148" s="10"/>
      <c r="Q148" s="41"/>
      <c r="R148" s="42"/>
      <c r="S148" s="42"/>
      <c r="T148" s="42"/>
      <c r="U148" s="42"/>
      <c r="V148" s="42"/>
      <c r="W148" s="42"/>
      <c r="X148" s="42"/>
      <c r="Y148" s="42"/>
    </row>
    <row r="149" spans="1:25" s="12" customFormat="1" x14ac:dyDescent="0.3">
      <c r="A149" s="88" t="s">
        <v>19</v>
      </c>
      <c r="B149" s="59">
        <f>+'[3]STA-1SG'!$IL$703</f>
        <v>8043.8485904100016</v>
      </c>
      <c r="C149" s="59">
        <f>+[2]S10!C228</f>
        <v>1261.6114077</v>
      </c>
      <c r="D149" s="59">
        <f>+'[4]STA-1SG'!$IL$21</f>
        <v>2.1841578947368423</v>
      </c>
      <c r="E149" s="59">
        <f t="shared" si="34"/>
        <v>9307.6441560047388</v>
      </c>
      <c r="F149" s="59">
        <f>+'[4]STA-1SG'!$IL$23</f>
        <v>0.50233936000000001</v>
      </c>
      <c r="G149" s="70">
        <f>+[2]S9!K226</f>
        <v>0.15457386000002771</v>
      </c>
      <c r="H149" s="59">
        <f>+[2]S9!L226</f>
        <v>1846.42935257</v>
      </c>
      <c r="I149" s="59">
        <f t="shared" si="35"/>
        <v>7461.5625689347398</v>
      </c>
      <c r="J149" s="61">
        <f>+[2]S11!D227</f>
        <v>660.34340379003038</v>
      </c>
      <c r="K149" s="62">
        <f t="shared" si="36"/>
        <v>8121.9059727247704</v>
      </c>
      <c r="L149" s="58">
        <v>5.0999999999999996</v>
      </c>
      <c r="M149" s="58">
        <v>7.1</v>
      </c>
      <c r="N149" s="69"/>
      <c r="O149" s="11"/>
      <c r="P149" s="10"/>
      <c r="Q149" s="41"/>
      <c r="R149" s="42"/>
      <c r="S149" s="42"/>
      <c r="T149" s="42"/>
      <c r="U149" s="42"/>
      <c r="V149" s="42"/>
      <c r="W149" s="42"/>
      <c r="X149" s="42"/>
      <c r="Y149" s="42"/>
    </row>
    <row r="150" spans="1:25" x14ac:dyDescent="0.3">
      <c r="A150" s="88" t="s">
        <v>20</v>
      </c>
      <c r="B150" s="59">
        <v>7739.0999163300003</v>
      </c>
      <c r="C150" s="59">
        <v>1222.3162907000001</v>
      </c>
      <c r="D150" s="59">
        <v>2.1230809859154931</v>
      </c>
      <c r="E150" s="59">
        <v>8963.5392880159161</v>
      </c>
      <c r="F150" s="59">
        <v>0.47955022999999997</v>
      </c>
      <c r="G150" s="70">
        <v>3.0939559999978883E-2</v>
      </c>
      <c r="H150" s="59">
        <v>1788.7310995</v>
      </c>
      <c r="I150" s="59">
        <v>7175.2567991859169</v>
      </c>
      <c r="J150" s="61">
        <v>618.69546563002996</v>
      </c>
      <c r="K150" s="62">
        <v>7793.9522648159473</v>
      </c>
      <c r="L150" s="55"/>
      <c r="M150" s="55"/>
      <c r="N150" s="18"/>
      <c r="O150" s="7"/>
      <c r="P150" s="23"/>
      <c r="Q150" s="44"/>
    </row>
    <row r="151" spans="1:25" x14ac:dyDescent="0.3">
      <c r="A151" s="88" t="s">
        <v>21</v>
      </c>
      <c r="B151" s="59">
        <v>11059.472954239996</v>
      </c>
      <c r="C151" s="59">
        <v>31.643657960000002</v>
      </c>
      <c r="D151" s="59">
        <v>2.1378169014084509</v>
      </c>
      <c r="E151" s="59">
        <v>11093.254429101404</v>
      </c>
      <c r="F151" s="59">
        <v>0.50533457000000004</v>
      </c>
      <c r="G151" s="70">
        <v>0.37595043000010264</v>
      </c>
      <c r="H151" s="59">
        <v>1800.58771075</v>
      </c>
      <c r="I151" s="59">
        <v>9292.7776265114044</v>
      </c>
      <c r="J151" s="61">
        <v>371.63489881012993</v>
      </c>
      <c r="K151" s="62">
        <v>9664.4125253215352</v>
      </c>
      <c r="L151" s="55"/>
      <c r="M151" s="55"/>
      <c r="N151" s="18"/>
      <c r="O151" s="7"/>
      <c r="P151" s="23"/>
      <c r="Q151" s="44"/>
    </row>
    <row r="152" spans="1:25" x14ac:dyDescent="0.3">
      <c r="A152" s="88" t="s">
        <v>22</v>
      </c>
      <c r="B152" s="59">
        <v>10359.944518179998</v>
      </c>
      <c r="C152" s="59">
        <v>31.257578600000002</v>
      </c>
      <c r="D152" s="59">
        <v>2.1119894366197185</v>
      </c>
      <c r="E152" s="59">
        <v>10393.314086216618</v>
      </c>
      <c r="F152" s="59">
        <v>0.50233936000000001</v>
      </c>
      <c r="G152" s="70">
        <v>3.0458080000016707E-2</v>
      </c>
      <c r="H152" s="59">
        <v>1778.6922847199999</v>
      </c>
      <c r="I152" s="59">
        <v>8615.0669650066175</v>
      </c>
      <c r="J152" s="61">
        <v>448.0287473800297</v>
      </c>
      <c r="K152" s="62">
        <v>9063.0957123866465</v>
      </c>
      <c r="L152" s="58">
        <v>4.8</v>
      </c>
      <c r="M152" s="58">
        <v>6.6</v>
      </c>
      <c r="N152" s="18"/>
      <c r="O152" s="7"/>
      <c r="P152" s="23"/>
      <c r="Q152" s="44"/>
    </row>
    <row r="153" spans="1:25" x14ac:dyDescent="0.3">
      <c r="A153" s="88" t="s">
        <v>23</v>
      </c>
      <c r="B153" s="59">
        <v>10556.83909612</v>
      </c>
      <c r="C153" s="59">
        <v>30.880806679999999</v>
      </c>
      <c r="D153" s="59">
        <v>2.0847359154929581</v>
      </c>
      <c r="E153" s="59">
        <v>10589.804638715492</v>
      </c>
      <c r="F153" s="59">
        <v>0.46809483000000002</v>
      </c>
      <c r="G153" s="70">
        <v>3.2883320000109961E-2</v>
      </c>
      <c r="H153" s="59">
        <v>1757.3247039099999</v>
      </c>
      <c r="I153" s="59">
        <v>8832.9151463154903</v>
      </c>
      <c r="J153" s="61">
        <v>801.48906563000014</v>
      </c>
      <c r="K153" s="62">
        <v>9634.4042119454898</v>
      </c>
      <c r="L153" s="58"/>
      <c r="M153" s="58"/>
      <c r="N153" s="18"/>
      <c r="O153" s="7"/>
      <c r="P153" s="23"/>
      <c r="Q153" s="44"/>
    </row>
    <row r="154" spans="1:25" x14ac:dyDescent="0.3">
      <c r="A154" s="88" t="s">
        <v>24</v>
      </c>
      <c r="B154" s="59">
        <v>11832.741942540008</v>
      </c>
      <c r="C154" s="59">
        <v>27.187823690000002</v>
      </c>
      <c r="D154" s="59">
        <v>2.0665140845070424</v>
      </c>
      <c r="E154" s="59">
        <v>11861.996280314514</v>
      </c>
      <c r="F154" s="59">
        <v>0.46056215</v>
      </c>
      <c r="G154" s="70">
        <v>3.0359390000057829E-2</v>
      </c>
      <c r="H154" s="59">
        <v>1740.4387003700001</v>
      </c>
      <c r="I154" s="59">
        <v>10121.987782704513</v>
      </c>
      <c r="J154" s="61">
        <v>891.98311796999974</v>
      </c>
      <c r="K154" s="62">
        <v>11013.970900674512</v>
      </c>
      <c r="L154" s="58"/>
      <c r="M154" s="58"/>
      <c r="N154" s="18"/>
      <c r="O154" s="7"/>
      <c r="P154" s="23"/>
      <c r="Q154" s="44"/>
    </row>
    <row r="155" spans="1:25" x14ac:dyDescent="0.3">
      <c r="A155" s="88" t="s">
        <v>25</v>
      </c>
      <c r="B155" s="59">
        <v>12005.688423890007</v>
      </c>
      <c r="C155" s="59">
        <v>26.601563339999998</v>
      </c>
      <c r="D155" s="59">
        <v>2.0216725352112679</v>
      </c>
      <c r="E155" s="59">
        <v>12034.311659765219</v>
      </c>
      <c r="F155" s="59">
        <v>0.45155115999999995</v>
      </c>
      <c r="G155" s="70">
        <v>2.9553630000009434E-2</v>
      </c>
      <c r="H155" s="59">
        <v>1703.0385107800003</v>
      </c>
      <c r="I155" s="59">
        <v>10331.69514651522</v>
      </c>
      <c r="J155" s="61">
        <v>816.08053200003019</v>
      </c>
      <c r="K155" s="62">
        <v>11147.775678515251</v>
      </c>
      <c r="L155" s="58">
        <v>5.4</v>
      </c>
      <c r="M155" s="58">
        <v>7.4</v>
      </c>
      <c r="N155" s="18"/>
      <c r="O155" s="7"/>
      <c r="P155" s="23"/>
      <c r="Q155" s="44"/>
    </row>
    <row r="156" spans="1:25" x14ac:dyDescent="0.3">
      <c r="A156" s="88" t="s">
        <v>26</v>
      </c>
      <c r="B156" s="59">
        <v>11295.755378240005</v>
      </c>
      <c r="C156" s="59">
        <v>26.806283390000001</v>
      </c>
      <c r="D156" s="59">
        <v>2.0367253521126765</v>
      </c>
      <c r="E156" s="59">
        <v>11324.598386982118</v>
      </c>
      <c r="F156" s="59">
        <v>0.45711270000000004</v>
      </c>
      <c r="G156" s="70">
        <v>0.4688694700000724</v>
      </c>
      <c r="H156" s="59">
        <v>1716.04708108</v>
      </c>
      <c r="I156" s="59">
        <v>9608.5395491321178</v>
      </c>
      <c r="J156" s="61">
        <v>884.98096331002989</v>
      </c>
      <c r="K156" s="62">
        <v>10493.520512442148</v>
      </c>
      <c r="L156" s="58"/>
      <c r="M156" s="58"/>
      <c r="N156" s="18"/>
      <c r="O156" s="7"/>
      <c r="P156" s="23"/>
      <c r="Q156" s="44"/>
    </row>
    <row r="157" spans="1:25" x14ac:dyDescent="0.3">
      <c r="A157" s="88" t="s">
        <v>27</v>
      </c>
      <c r="B157" s="59">
        <v>12245.54381614</v>
      </c>
      <c r="C157" s="59">
        <v>27.401702920000002</v>
      </c>
      <c r="D157" s="59">
        <v>2.0825176056338033</v>
      </c>
      <c r="E157" s="59">
        <v>12275.028036665633</v>
      </c>
      <c r="F157" s="59">
        <v>0.4714621</v>
      </c>
      <c r="G157" s="70">
        <v>4.7733959999959552E-2</v>
      </c>
      <c r="H157" s="59">
        <v>1754.03157605</v>
      </c>
      <c r="I157" s="59">
        <v>10521.420188755634</v>
      </c>
      <c r="J157" s="61">
        <v>765.89018685002998</v>
      </c>
      <c r="K157" s="62">
        <v>11287.310375605664</v>
      </c>
      <c r="L157" s="58"/>
      <c r="M157" s="58"/>
      <c r="N157" s="18"/>
      <c r="O157" s="7"/>
      <c r="P157" s="23"/>
      <c r="Q157" s="44"/>
    </row>
    <row r="158" spans="1:25" x14ac:dyDescent="0.3">
      <c r="A158" s="88" t="s">
        <v>28</v>
      </c>
      <c r="B158" s="59">
        <v>14155.424304990003</v>
      </c>
      <c r="C158" s="59">
        <v>19.641246489999997</v>
      </c>
      <c r="D158" s="59">
        <v>2.6902605633802814</v>
      </c>
      <c r="E158" s="59">
        <v>14177.755812043384</v>
      </c>
      <c r="F158" s="59">
        <v>0.48155808</v>
      </c>
      <c r="G158" s="70">
        <v>77.263262209999994</v>
      </c>
      <c r="H158" s="59">
        <v>1776.08277802</v>
      </c>
      <c r="I158" s="59">
        <v>12324.891329893386</v>
      </c>
      <c r="J158" s="61">
        <v>918.07224681003026</v>
      </c>
      <c r="K158" s="62">
        <v>13242.963576703416</v>
      </c>
      <c r="L158" s="58">
        <v>7</v>
      </c>
      <c r="M158" s="58">
        <v>10</v>
      </c>
      <c r="N158" s="18"/>
      <c r="O158" s="7"/>
      <c r="P158" s="23"/>
      <c r="Q158" s="44"/>
    </row>
    <row r="159" spans="1:25" x14ac:dyDescent="0.3">
      <c r="A159" s="86">
        <v>2023</v>
      </c>
      <c r="B159" s="59"/>
      <c r="C159" s="59"/>
      <c r="D159" s="59"/>
      <c r="E159" s="59"/>
      <c r="F159" s="59"/>
      <c r="G159" s="70"/>
      <c r="H159" s="59"/>
      <c r="I159" s="59"/>
      <c r="J159" s="61"/>
      <c r="K159" s="62"/>
      <c r="L159" s="58"/>
      <c r="M159" s="58"/>
      <c r="N159" s="18"/>
      <c r="O159" s="7"/>
      <c r="P159" s="23"/>
      <c r="Q159" s="44"/>
    </row>
    <row r="160" spans="1:25" x14ac:dyDescent="0.3">
      <c r="A160" s="88" t="s">
        <v>17</v>
      </c>
      <c r="B160" s="59">
        <v>13802.37142268999</v>
      </c>
      <c r="C160" s="59">
        <v>19.949747739999999</v>
      </c>
      <c r="D160" s="59">
        <v>2.7592887323943662</v>
      </c>
      <c r="E160" s="59">
        <v>13825.080459162384</v>
      </c>
      <c r="F160" s="59">
        <v>0.48900155000000001</v>
      </c>
      <c r="G160" s="70">
        <v>3.4542050000027302E-2</v>
      </c>
      <c r="H160" s="59">
        <v>1803.8357428999998</v>
      </c>
      <c r="I160" s="59">
        <v>12021.699175762384</v>
      </c>
      <c r="J160" s="61">
        <v>1020.0600675000001</v>
      </c>
      <c r="K160" s="62">
        <v>13041.759243262384</v>
      </c>
      <c r="L160" s="58"/>
      <c r="M160" s="58"/>
      <c r="N160" s="18"/>
      <c r="O160" s="7"/>
      <c r="P160" s="23"/>
      <c r="Q160" s="44"/>
    </row>
    <row r="161" spans="1:25" x14ac:dyDescent="0.3">
      <c r="A161" s="88" t="s">
        <v>18</v>
      </c>
      <c r="B161" s="59">
        <v>13652.91673835001</v>
      </c>
      <c r="C161" s="59">
        <v>19.57702943</v>
      </c>
      <c r="D161" s="59">
        <v>2.7086408450704225</v>
      </c>
      <c r="E161" s="59">
        <v>13675.20240862508</v>
      </c>
      <c r="F161" s="59">
        <v>0.47929396000000002</v>
      </c>
      <c r="G161" s="70">
        <v>2.5803954699999849</v>
      </c>
      <c r="H161" s="59">
        <v>1770.21097403</v>
      </c>
      <c r="I161" s="59">
        <v>11902.890333085079</v>
      </c>
      <c r="J161" s="61">
        <v>957.34813949000022</v>
      </c>
      <c r="K161" s="62">
        <v>12860.23847257508</v>
      </c>
      <c r="L161" s="58"/>
      <c r="M161" s="58"/>
      <c r="N161" s="18"/>
      <c r="O161" s="7"/>
      <c r="P161" s="23"/>
      <c r="Q161" s="44"/>
    </row>
    <row r="162" spans="1:25" x14ac:dyDescent="0.3">
      <c r="A162" s="89" t="s">
        <v>19</v>
      </c>
      <c r="B162" s="59">
        <v>13518.395916660011</v>
      </c>
      <c r="C162" s="59">
        <v>6.9107061999999999</v>
      </c>
      <c r="D162" s="59">
        <v>2.7482605633802817</v>
      </c>
      <c r="E162" s="59">
        <v>13528.05488342339</v>
      </c>
      <c r="F162" s="59">
        <v>0.47929396000000002</v>
      </c>
      <c r="G162" s="70">
        <v>3.4184509999931834E-2</v>
      </c>
      <c r="H162" s="59">
        <v>1770.1779740299999</v>
      </c>
      <c r="I162" s="59">
        <v>11758.322018843392</v>
      </c>
      <c r="J162" s="61">
        <v>786.9957322200371</v>
      </c>
      <c r="K162" s="62">
        <v>12545.317751063429</v>
      </c>
      <c r="L162" s="58">
        <v>7.6</v>
      </c>
      <c r="M162" s="58">
        <v>11.7</v>
      </c>
      <c r="N162" s="18"/>
      <c r="O162" s="7"/>
      <c r="P162" s="23"/>
      <c r="Q162" s="44"/>
    </row>
    <row r="163" spans="1:25" x14ac:dyDescent="0.3">
      <c r="A163" s="89" t="s">
        <v>20</v>
      </c>
      <c r="B163" s="59">
        <v>13099.26584504001</v>
      </c>
      <c r="C163" s="59">
        <v>64.161922259999997</v>
      </c>
      <c r="D163" s="59">
        <v>2.7592887323943662</v>
      </c>
      <c r="E163" s="59">
        <v>13166.187056032404</v>
      </c>
      <c r="F163" s="59">
        <v>0.49449524</v>
      </c>
      <c r="G163" s="70">
        <v>3.2764540000016495E-2</v>
      </c>
      <c r="H163" s="59">
        <v>1802.88136734</v>
      </c>
      <c r="I163" s="59">
        <v>11363.767419392405</v>
      </c>
      <c r="J163" s="61">
        <v>1075.6421532600298</v>
      </c>
      <c r="K163" s="62">
        <v>12439.409572652436</v>
      </c>
      <c r="L163" s="58"/>
      <c r="M163" s="58"/>
      <c r="N163" s="18"/>
      <c r="O163" s="7"/>
      <c r="P163" s="23"/>
      <c r="Q163" s="44"/>
    </row>
    <row r="164" spans="1:25" x14ac:dyDescent="0.3">
      <c r="A164" s="89" t="s">
        <v>21</v>
      </c>
      <c r="B164" s="59">
        <v>13283.743790439999</v>
      </c>
      <c r="C164" s="59">
        <v>46.826120809999999</v>
      </c>
      <c r="D164" s="59">
        <v>2.7180352112676052</v>
      </c>
      <c r="E164" s="59">
        <v>13333.287946461267</v>
      </c>
      <c r="F164" s="59">
        <v>0.48733038000000001</v>
      </c>
      <c r="G164" s="70">
        <v>3.5878200000070137E-2</v>
      </c>
      <c r="H164" s="59">
        <v>1788.4305056599999</v>
      </c>
      <c r="I164" s="59">
        <v>11545.308892981266</v>
      </c>
      <c r="J164" s="61">
        <v>1008.5666871100302</v>
      </c>
      <c r="K164" s="62">
        <v>12553.875580091295</v>
      </c>
      <c r="L164" s="58"/>
      <c r="M164" s="58"/>
      <c r="N164" s="18"/>
      <c r="O164" s="7"/>
      <c r="P164" s="23"/>
      <c r="Q164" s="44"/>
    </row>
    <row r="165" spans="1:25" x14ac:dyDescent="0.3">
      <c r="A165" s="89" t="s">
        <v>22</v>
      </c>
      <c r="B165" s="59">
        <v>12972.628231279999</v>
      </c>
      <c r="C165" s="59">
        <v>47.272296329999996</v>
      </c>
      <c r="D165" s="59">
        <v>2.724161971830986</v>
      </c>
      <c r="E165" s="59">
        <v>13022.624689581831</v>
      </c>
      <c r="F165" s="59">
        <v>0.49664344999999999</v>
      </c>
      <c r="G165" s="70">
        <v>3.0886020000025383E-2</v>
      </c>
      <c r="H165" s="59">
        <v>1805.3955357</v>
      </c>
      <c r="I165" s="59">
        <v>11217.694911311832</v>
      </c>
      <c r="J165" s="61">
        <v>1123.8534517400303</v>
      </c>
      <c r="K165" s="62">
        <v>13070.965789201549</v>
      </c>
      <c r="L165" s="58">
        <v>6.9517533846673745</v>
      </c>
      <c r="M165" s="58">
        <v>10.89015216448583</v>
      </c>
      <c r="N165" s="18"/>
      <c r="O165" s="7"/>
      <c r="P165" s="23"/>
      <c r="Q165" s="44"/>
    </row>
    <row r="166" spans="1:25" x14ac:dyDescent="0.3">
      <c r="A166" s="89" t="s">
        <v>23</v>
      </c>
      <c r="B166" s="59">
        <v>12600.38571156</v>
      </c>
      <c r="C166" s="59">
        <v>47.77301396</v>
      </c>
      <c r="D166" s="59">
        <v>2.7429507042253523</v>
      </c>
      <c r="E166" s="59">
        <v>12650.901676224226</v>
      </c>
      <c r="F166" s="59">
        <v>0.50441071000000004</v>
      </c>
      <c r="G166" s="70">
        <v>3.237795369999958</v>
      </c>
      <c r="H166" s="59">
        <v>1824.4254522900001</v>
      </c>
      <c r="I166" s="59">
        <v>10823.742839274226</v>
      </c>
      <c r="J166" s="61">
        <v>1026.2225535100297</v>
      </c>
      <c r="K166" s="62">
        <v>12699.576187731269</v>
      </c>
      <c r="L166" s="58"/>
      <c r="M166" s="58"/>
      <c r="N166" s="18"/>
      <c r="O166" s="7"/>
      <c r="P166" s="23"/>
      <c r="Q166" s="44"/>
    </row>
    <row r="167" spans="1:25" x14ac:dyDescent="0.3">
      <c r="A167" s="89" t="s">
        <v>24</v>
      </c>
      <c r="B167" s="59">
        <v>13334.268071319995</v>
      </c>
      <c r="C167" s="59">
        <v>47.658285299999996</v>
      </c>
      <c r="D167" s="59">
        <v>2.7164014084507042</v>
      </c>
      <c r="E167" s="59">
        <v>13384.642758028445</v>
      </c>
      <c r="F167" s="59">
        <v>0.50413304999999997</v>
      </c>
      <c r="G167" s="70">
        <v>6.2379033499998968</v>
      </c>
      <c r="H167" s="59">
        <v>1820.0245955600001</v>
      </c>
      <c r="I167" s="59">
        <v>11558.884392168446</v>
      </c>
      <c r="J167" s="61">
        <v>1133.4665422649998</v>
      </c>
      <c r="K167" s="62">
        <v>13432.846144042531</v>
      </c>
      <c r="L167" s="58"/>
      <c r="M167" s="58"/>
      <c r="N167" s="18"/>
      <c r="O167" s="7"/>
      <c r="P167" s="23"/>
      <c r="Q167" s="44"/>
    </row>
    <row r="168" spans="1:25" ht="13" customHeight="1" x14ac:dyDescent="0.3">
      <c r="A168" s="83" t="s">
        <v>25</v>
      </c>
      <c r="B168" s="59">
        <v>12944.175109539996</v>
      </c>
      <c r="C168" s="82">
        <v>47.658285299999996</v>
      </c>
      <c r="D168" s="59">
        <v>2.6780070422535207</v>
      </c>
      <c r="E168" s="59">
        <v>12994.51140188225</v>
      </c>
      <c r="F168" s="71">
        <v>0.49836331</v>
      </c>
      <c r="G168" s="93">
        <v>1.4200406800000565</v>
      </c>
      <c r="H168" s="59">
        <v>1820.0245955600001</v>
      </c>
      <c r="I168" s="59">
        <v>11173.56512895225</v>
      </c>
      <c r="J168" s="61">
        <v>895.17188411499978</v>
      </c>
      <c r="K168" s="62">
        <v>12068.73701306725</v>
      </c>
      <c r="L168" s="56">
        <v>7.5574052548145474</v>
      </c>
      <c r="M168" s="56">
        <v>12.071990495298948</v>
      </c>
      <c r="N168" s="18"/>
      <c r="P168" s="8"/>
    </row>
    <row r="169" spans="1:25" ht="13" customHeight="1" x14ac:dyDescent="0.3">
      <c r="A169" s="83" t="s">
        <v>26</v>
      </c>
      <c r="B169" s="59">
        <v>12265.514984269998</v>
      </c>
      <c r="C169" s="82">
        <v>27.07689538</v>
      </c>
      <c r="D169" s="59">
        <v>2.6788239436619716</v>
      </c>
      <c r="E169" s="59">
        <v>12295.27070359366</v>
      </c>
      <c r="F169" s="59">
        <v>0.50506068999999998</v>
      </c>
      <c r="G169" s="93">
        <v>2.1209130300001107</v>
      </c>
      <c r="H169" s="59">
        <v>1843.83052864</v>
      </c>
      <c r="I169" s="59">
        <v>10449.824322613662</v>
      </c>
      <c r="J169" s="61">
        <v>980.96966341499979</v>
      </c>
      <c r="K169" s="62">
        <v>11430.793986028662</v>
      </c>
      <c r="L169" s="56"/>
      <c r="M169" s="56"/>
      <c r="N169" s="18"/>
      <c r="P169" s="8"/>
    </row>
    <row r="170" spans="1:25" ht="13" customHeight="1" x14ac:dyDescent="0.3">
      <c r="A170" s="83" t="s">
        <v>27</v>
      </c>
      <c r="B170" s="59">
        <v>13526.315039719993</v>
      </c>
      <c r="C170" s="82">
        <v>5.7285515199999999</v>
      </c>
      <c r="D170" s="59">
        <v>2.7294718309859154</v>
      </c>
      <c r="E170" s="59">
        <v>13534.773063070979</v>
      </c>
      <c r="F170" s="59">
        <v>0.52178966999999998</v>
      </c>
      <c r="G170" s="93">
        <v>3.2987499999990177E-2</v>
      </c>
      <c r="H170" s="59">
        <v>1885.9207946600002</v>
      </c>
      <c r="I170" s="59">
        <v>11649.341070580978</v>
      </c>
      <c r="J170" s="61">
        <v>1183.96404983</v>
      </c>
      <c r="K170" s="62">
        <v>12833.305120410978</v>
      </c>
      <c r="L170" s="56"/>
      <c r="M170" s="56"/>
      <c r="N170" s="18"/>
      <c r="P170" s="8"/>
    </row>
    <row r="171" spans="1:25" ht="13" customHeight="1" x14ac:dyDescent="0.3">
      <c r="A171" s="83" t="s">
        <v>28</v>
      </c>
      <c r="B171" s="59">
        <v>14367.680582149995</v>
      </c>
      <c r="C171" s="59">
        <v>5.7543300000000004</v>
      </c>
      <c r="D171" s="59">
        <v>2.7400915492957747</v>
      </c>
      <c r="E171" s="59">
        <v>14376.175003699291</v>
      </c>
      <c r="F171" s="59">
        <v>0.52576253000000006</v>
      </c>
      <c r="G171" s="93">
        <v>4.6404461499998888</v>
      </c>
      <c r="H171" s="59">
        <v>1894.38231064</v>
      </c>
      <c r="I171" s="59">
        <v>12477.678009439291</v>
      </c>
      <c r="J171" s="59">
        <v>1228.1530816800298</v>
      </c>
      <c r="K171" s="59">
        <v>13705.83109111932</v>
      </c>
      <c r="L171" s="59">
        <v>10.199999999999999</v>
      </c>
      <c r="M171" s="59">
        <v>18.399999999999999</v>
      </c>
      <c r="N171" s="18"/>
      <c r="P171" s="8"/>
    </row>
    <row r="172" spans="1:25" s="28" customFormat="1" ht="20.25" customHeight="1" x14ac:dyDescent="0.3">
      <c r="A172" s="90">
        <v>2024</v>
      </c>
      <c r="B172" s="59"/>
      <c r="C172" s="59"/>
      <c r="D172" s="59"/>
      <c r="E172" s="59"/>
      <c r="F172" s="59"/>
      <c r="G172" s="93"/>
      <c r="H172" s="59"/>
      <c r="I172" s="59"/>
      <c r="J172" s="59"/>
      <c r="K172" s="59"/>
      <c r="L172" s="59"/>
      <c r="M172" s="59"/>
      <c r="N172" s="72"/>
      <c r="O172" s="26"/>
      <c r="P172" s="27"/>
      <c r="Q172" s="45"/>
      <c r="R172" s="46"/>
      <c r="S172" s="47"/>
      <c r="T172" s="47"/>
      <c r="U172" s="47"/>
      <c r="V172" s="47"/>
      <c r="W172" s="47"/>
      <c r="X172" s="47"/>
      <c r="Y172" s="47"/>
    </row>
    <row r="173" spans="1:25" s="31" customFormat="1" ht="15.5" x14ac:dyDescent="0.35">
      <c r="A173" s="91" t="s">
        <v>17</v>
      </c>
      <c r="B173" s="59">
        <v>13730.718805819992</v>
      </c>
      <c r="C173" s="59">
        <v>105.33302216</v>
      </c>
      <c r="D173" s="59">
        <v>2.7400915492957747</v>
      </c>
      <c r="E173" s="59">
        <f t="shared" ref="E173:E184" si="37">+B173+C173+D173</f>
        <v>13838.791919529289</v>
      </c>
      <c r="F173" s="59">
        <v>0.51905723000000004</v>
      </c>
      <c r="G173" s="93">
        <v>0.34221870999999737</v>
      </c>
      <c r="H173" s="59">
        <v>1886.8572174100002</v>
      </c>
      <c r="I173" s="59">
        <f t="shared" ref="I173:I175" si="38">(+E173+F173-G173-H173)</f>
        <v>11952.111540639287</v>
      </c>
      <c r="J173" s="59">
        <v>1135.12602294003</v>
      </c>
      <c r="K173" s="59">
        <f t="shared" ref="K173:K184" si="39">+I173+J173</f>
        <v>13087.237563579318</v>
      </c>
      <c r="L173" s="59"/>
      <c r="M173" s="59"/>
      <c r="N173" s="73"/>
      <c r="O173" s="29"/>
      <c r="P173" s="30"/>
      <c r="Q173" s="45"/>
      <c r="R173" s="48"/>
      <c r="S173" s="49"/>
      <c r="T173" s="49"/>
      <c r="U173" s="49"/>
      <c r="V173" s="49"/>
      <c r="W173" s="49"/>
      <c r="X173" s="49"/>
      <c r="Y173" s="49"/>
    </row>
    <row r="174" spans="1:25" s="31" customFormat="1" ht="15.5" x14ac:dyDescent="0.35">
      <c r="A174" s="91" t="s">
        <v>18</v>
      </c>
      <c r="B174" s="59">
        <f>+'[3]STA-1SG'!$JI$703</f>
        <v>13221.757453120004</v>
      </c>
      <c r="C174" s="59">
        <v>105.49062768</v>
      </c>
      <c r="D174" s="59">
        <f>+'[3]STA-1SG'!$JI$21</f>
        <v>2.7088450704225355</v>
      </c>
      <c r="E174" s="59">
        <f t="shared" si="37"/>
        <v>13329.956925870427</v>
      </c>
      <c r="F174" s="59">
        <f>+'[3]STA-1SG'!$JI$23</f>
        <v>0.52160509999999993</v>
      </c>
      <c r="G174" s="93">
        <v>0.34275879999995595</v>
      </c>
      <c r="H174" s="59">
        <v>1889.6720901900001</v>
      </c>
      <c r="I174" s="59">
        <f t="shared" si="38"/>
        <v>11440.463681980427</v>
      </c>
      <c r="J174" s="59">
        <v>1003.1636419900001</v>
      </c>
      <c r="K174" s="59">
        <f t="shared" si="39"/>
        <v>12443.627323970428</v>
      </c>
      <c r="L174" s="59"/>
      <c r="M174" s="59"/>
      <c r="N174" s="73"/>
      <c r="O174" s="29"/>
      <c r="P174" s="30"/>
      <c r="Q174" s="45"/>
      <c r="R174" s="48"/>
      <c r="S174" s="49"/>
      <c r="T174" s="49"/>
      <c r="U174" s="49"/>
      <c r="V174" s="49"/>
      <c r="W174" s="49"/>
      <c r="X174" s="49"/>
      <c r="Y174" s="49"/>
    </row>
    <row r="175" spans="1:25" s="31" customFormat="1" x14ac:dyDescent="0.3">
      <c r="A175" s="91" t="s">
        <v>43</v>
      </c>
      <c r="B175" s="59">
        <f>+'[3]STA-1SG'!$JJ$703</f>
        <v>12275.270251800001</v>
      </c>
      <c r="C175" s="59">
        <v>105.7015035</v>
      </c>
      <c r="D175" s="59">
        <f>+'[3]STA-1SG'!$JJ$21</f>
        <v>2.7170140845070425</v>
      </c>
      <c r="E175" s="59">
        <f t="shared" si="37"/>
        <v>12383.688769384507</v>
      </c>
      <c r="F175" s="59">
        <f>+'[3]STA-1SG'!$JJ$23</f>
        <v>0.52267063000000002</v>
      </c>
      <c r="G175" s="93">
        <v>3.102033000004667E-2</v>
      </c>
      <c r="H175" s="59">
        <v>1893.4383834</v>
      </c>
      <c r="I175" s="59">
        <f t="shared" si="38"/>
        <v>10490.742036284508</v>
      </c>
      <c r="J175" s="59">
        <v>1294.2588364100002</v>
      </c>
      <c r="K175" s="59">
        <f t="shared" si="39"/>
        <v>11785.000872694509</v>
      </c>
      <c r="L175" s="59">
        <v>6</v>
      </c>
      <c r="M175" s="59">
        <v>11.7</v>
      </c>
      <c r="N175" s="74"/>
      <c r="P175" s="30"/>
      <c r="Q175" s="45"/>
      <c r="R175" s="48"/>
      <c r="S175" s="49"/>
      <c r="T175" s="49"/>
      <c r="U175" s="49"/>
      <c r="V175" s="49"/>
      <c r="W175" s="49"/>
      <c r="X175" s="49"/>
      <c r="Y175" s="49"/>
    </row>
    <row r="176" spans="1:25" s="31" customFormat="1" x14ac:dyDescent="0.3">
      <c r="A176" s="91" t="s">
        <v>20</v>
      </c>
      <c r="B176" s="59">
        <v>11823.305856200008</v>
      </c>
      <c r="C176" s="59">
        <v>106.01940276000001</v>
      </c>
      <c r="D176" s="59">
        <v>2.6916901408450706</v>
      </c>
      <c r="E176" s="59">
        <f t="shared" si="37"/>
        <v>11932.016949100853</v>
      </c>
      <c r="F176" s="59">
        <v>0.52221333999999997</v>
      </c>
      <c r="G176" s="93">
        <v>4.8858566500000506</v>
      </c>
      <c r="H176" s="59">
        <v>1899.1161412200001</v>
      </c>
      <c r="I176" s="59">
        <v>10028.537164570853</v>
      </c>
      <c r="J176" s="59">
        <v>950.2940428000004</v>
      </c>
      <c r="K176" s="59">
        <f t="shared" si="39"/>
        <v>10978.831207370853</v>
      </c>
      <c r="L176" s="59"/>
      <c r="M176" s="59"/>
      <c r="N176" s="74"/>
      <c r="P176" s="30"/>
      <c r="Q176" s="45"/>
      <c r="R176" s="48"/>
      <c r="S176" s="49"/>
      <c r="T176" s="49"/>
      <c r="U176" s="49"/>
      <c r="V176" s="49"/>
      <c r="W176" s="49"/>
      <c r="X176" s="49"/>
      <c r="Y176" s="49"/>
    </row>
    <row r="177" spans="1:25" s="31" customFormat="1" x14ac:dyDescent="0.3">
      <c r="A177" s="91" t="s">
        <v>21</v>
      </c>
      <c r="B177" s="59">
        <v>12604.605567369992</v>
      </c>
      <c r="C177" s="59">
        <v>107.25593737</v>
      </c>
      <c r="D177" s="59">
        <v>2.7010845070422533</v>
      </c>
      <c r="E177" s="59">
        <f t="shared" si="37"/>
        <v>12714.562589247034</v>
      </c>
      <c r="F177" s="59">
        <v>0.53118830000000006</v>
      </c>
      <c r="G177" s="93">
        <v>2.8577300000051764E-2</v>
      </c>
      <c r="H177" s="59">
        <v>1921.2009491800002</v>
      </c>
      <c r="I177" s="59">
        <v>10793.864251067034</v>
      </c>
      <c r="J177" s="59">
        <v>933.55619483003011</v>
      </c>
      <c r="K177" s="59">
        <f t="shared" si="39"/>
        <v>11727.420445897063</v>
      </c>
      <c r="L177" s="59"/>
      <c r="M177" s="59"/>
      <c r="N177" s="74"/>
      <c r="P177" s="30"/>
      <c r="Q177" s="45"/>
      <c r="R177" s="48"/>
      <c r="S177" s="49"/>
      <c r="T177" s="49"/>
      <c r="U177" s="49"/>
      <c r="V177" s="49"/>
      <c r="W177" s="49"/>
      <c r="X177" s="49"/>
      <c r="Y177" s="49"/>
    </row>
    <row r="178" spans="1:25" s="31" customFormat="1" x14ac:dyDescent="0.3">
      <c r="A178" s="91" t="s">
        <v>44</v>
      </c>
      <c r="B178" s="59">
        <v>12107.177169440012</v>
      </c>
      <c r="C178" s="59">
        <v>56.423479260000001</v>
      </c>
      <c r="D178" s="59">
        <v>2.4077464788732392</v>
      </c>
      <c r="E178" s="59">
        <f t="shared" si="37"/>
        <v>12166.008395178886</v>
      </c>
      <c r="F178" s="59">
        <v>0.52802727999999999</v>
      </c>
      <c r="G178" s="93">
        <v>3.160225999999966E-2</v>
      </c>
      <c r="H178" s="59">
        <v>1916.3561918700002</v>
      </c>
      <c r="I178" s="59">
        <v>10250.148628328885</v>
      </c>
      <c r="J178" s="59">
        <v>1050.1539780700296</v>
      </c>
      <c r="K178" s="59">
        <f t="shared" si="39"/>
        <v>11300.302606398915</v>
      </c>
      <c r="L178" s="59">
        <v>5.7</v>
      </c>
      <c r="M178" s="59">
        <v>10.5</v>
      </c>
      <c r="N178" s="75"/>
      <c r="P178" s="30"/>
      <c r="Q178" s="45"/>
      <c r="R178" s="48"/>
      <c r="S178" s="49"/>
      <c r="T178" s="49"/>
      <c r="U178" s="49"/>
      <c r="V178" s="49"/>
      <c r="W178" s="49"/>
      <c r="X178" s="49"/>
      <c r="Y178" s="49"/>
    </row>
    <row r="179" spans="1:25" s="31" customFormat="1" x14ac:dyDescent="0.3">
      <c r="A179" s="91" t="s">
        <v>23</v>
      </c>
      <c r="B179" s="59">
        <v>13078.748075640002</v>
      </c>
      <c r="C179" s="59">
        <v>55.81361974</v>
      </c>
      <c r="D179" s="59">
        <v>2.4267887323943662</v>
      </c>
      <c r="E179" s="59">
        <f t="shared" si="37"/>
        <v>13136.988484112397</v>
      </c>
      <c r="F179" s="59">
        <v>0.53658185000000003</v>
      </c>
      <c r="G179" s="93">
        <v>3.1355419999954393E-2</v>
      </c>
      <c r="H179" s="59">
        <v>1942.80775885</v>
      </c>
      <c r="I179" s="59">
        <v>11194.685951692396</v>
      </c>
      <c r="J179" s="59">
        <v>1153.7536330700302</v>
      </c>
      <c r="K179" s="59">
        <f t="shared" si="39"/>
        <v>12348.439584762426</v>
      </c>
      <c r="L179" s="59"/>
      <c r="M179" s="59"/>
      <c r="N179" s="75"/>
      <c r="P179" s="30"/>
      <c r="Q179" s="45"/>
      <c r="R179" s="48"/>
      <c r="S179" s="49"/>
      <c r="T179" s="49"/>
      <c r="U179" s="49"/>
      <c r="V179" s="49"/>
      <c r="W179" s="49"/>
      <c r="X179" s="49"/>
      <c r="Y179" s="49"/>
    </row>
    <row r="180" spans="1:25" s="31" customFormat="1" x14ac:dyDescent="0.3">
      <c r="A180" s="91" t="s">
        <v>24</v>
      </c>
      <c r="B180" s="59">
        <v>13355.206636600005</v>
      </c>
      <c r="C180" s="59">
        <v>37.547726249999997</v>
      </c>
      <c r="D180" s="59">
        <v>2.4678028169014086</v>
      </c>
      <c r="E180" s="59">
        <f t="shared" si="37"/>
        <v>13395.222165666908</v>
      </c>
      <c r="F180" s="59">
        <v>0.55067392000000004</v>
      </c>
      <c r="G180" s="93">
        <v>7.1952719999899273E-2</v>
      </c>
      <c r="H180" s="59">
        <v>1988.5690768300001</v>
      </c>
      <c r="I180" s="59">
        <v>11407.131810036906</v>
      </c>
      <c r="J180" s="59">
        <v>1143.1929111999998</v>
      </c>
      <c r="K180" s="59">
        <f t="shared" si="39"/>
        <v>12550.324721236906</v>
      </c>
      <c r="L180" s="59"/>
      <c r="M180" s="59"/>
      <c r="N180" s="75"/>
      <c r="P180" s="30"/>
      <c r="Q180" s="45"/>
      <c r="R180" s="48"/>
      <c r="S180" s="49"/>
      <c r="T180" s="49"/>
      <c r="U180" s="49"/>
      <c r="V180" s="49"/>
      <c r="W180" s="49"/>
      <c r="X180" s="49"/>
      <c r="Y180" s="49"/>
    </row>
    <row r="181" spans="1:25" s="31" customFormat="1" x14ac:dyDescent="0.3">
      <c r="A181" s="91" t="s">
        <v>48</v>
      </c>
      <c r="B181" s="59">
        <v>12525.128296329995</v>
      </c>
      <c r="C181" s="59">
        <v>37.986414500000002</v>
      </c>
      <c r="D181" s="59">
        <v>2.4809859154929579</v>
      </c>
      <c r="E181" s="59">
        <f t="shared" si="37"/>
        <v>12565.595696745486</v>
      </c>
      <c r="F181" s="59">
        <v>0.55809206999999994</v>
      </c>
      <c r="G181" s="93">
        <v>5.4740970000011657E-2</v>
      </c>
      <c r="H181" s="59">
        <v>2011.73731359</v>
      </c>
      <c r="I181" s="59">
        <v>10554.361734255486</v>
      </c>
      <c r="J181" s="59">
        <v>957.08898694002983</v>
      </c>
      <c r="K181" s="59">
        <f t="shared" si="39"/>
        <v>11511.450721195517</v>
      </c>
      <c r="L181" s="59">
        <v>6.1</v>
      </c>
      <c r="M181" s="59">
        <v>11.1</v>
      </c>
      <c r="N181" s="75"/>
      <c r="P181" s="30"/>
      <c r="Q181" s="45"/>
      <c r="R181" s="48"/>
      <c r="S181" s="49"/>
      <c r="T181" s="49"/>
      <c r="U181" s="49"/>
      <c r="V181" s="49"/>
      <c r="W181" s="49"/>
      <c r="X181" s="49"/>
      <c r="Y181" s="49"/>
    </row>
    <row r="182" spans="1:25" s="31" customFormat="1" x14ac:dyDescent="0.3">
      <c r="A182" s="91" t="s">
        <v>26</v>
      </c>
      <c r="B182" s="59">
        <v>12483.5</v>
      </c>
      <c r="C182" s="59">
        <v>37.5</v>
      </c>
      <c r="D182" s="59">
        <v>2.5</v>
      </c>
      <c r="E182" s="59">
        <f t="shared" si="37"/>
        <v>12523.5</v>
      </c>
      <c r="F182" s="59">
        <v>0.5</v>
      </c>
      <c r="G182" s="93">
        <v>3.6999999999999998E-2</v>
      </c>
      <c r="H182" s="59">
        <v>1987.5</v>
      </c>
      <c r="I182" s="59">
        <v>10536.5</v>
      </c>
      <c r="J182" s="59">
        <v>906.3</v>
      </c>
      <c r="K182" s="59">
        <f t="shared" si="39"/>
        <v>11442.8</v>
      </c>
      <c r="L182" s="59"/>
      <c r="M182" s="59"/>
      <c r="N182" s="75"/>
      <c r="P182" s="30"/>
      <c r="Q182" s="45"/>
      <c r="R182" s="48"/>
      <c r="S182" s="49"/>
      <c r="T182" s="49"/>
      <c r="U182" s="49"/>
      <c r="V182" s="49"/>
      <c r="W182" s="49"/>
      <c r="X182" s="49"/>
      <c r="Y182" s="49"/>
    </row>
    <row r="183" spans="1:25" s="31" customFormat="1" x14ac:dyDescent="0.3">
      <c r="A183" s="91" t="s">
        <v>27</v>
      </c>
      <c r="B183" s="59">
        <v>12725.3</v>
      </c>
      <c r="C183" s="59">
        <v>3.5</v>
      </c>
      <c r="D183" s="59">
        <v>2.4</v>
      </c>
      <c r="E183" s="59">
        <f t="shared" si="37"/>
        <v>12731.199999999999</v>
      </c>
      <c r="F183" s="59">
        <v>0.5</v>
      </c>
      <c r="G183" s="93">
        <v>0.09</v>
      </c>
      <c r="H183" s="59">
        <v>1977.5</v>
      </c>
      <c r="I183" s="59">
        <v>10754.2</v>
      </c>
      <c r="J183" s="59">
        <v>982.3</v>
      </c>
      <c r="K183" s="59">
        <f t="shared" si="39"/>
        <v>11736.5</v>
      </c>
      <c r="L183" s="59"/>
      <c r="M183" s="59"/>
      <c r="N183" s="75"/>
      <c r="P183" s="30"/>
      <c r="Q183" s="45"/>
      <c r="R183" s="48"/>
      <c r="S183" s="49"/>
      <c r="T183" s="49"/>
      <c r="U183" s="49"/>
      <c r="V183" s="49"/>
      <c r="W183" s="49"/>
      <c r="X183" s="49"/>
      <c r="Y183" s="49"/>
    </row>
    <row r="184" spans="1:25" s="31" customFormat="1" x14ac:dyDescent="0.3">
      <c r="A184" s="91" t="s">
        <v>47</v>
      </c>
      <c r="B184" s="59">
        <v>14611</v>
      </c>
      <c r="C184" s="59">
        <v>2.5</v>
      </c>
      <c r="D184" s="59">
        <v>2.4</v>
      </c>
      <c r="E184" s="59">
        <f t="shared" si="37"/>
        <v>14615.9</v>
      </c>
      <c r="F184" s="59">
        <v>0.5</v>
      </c>
      <c r="G184" s="93">
        <v>0.73</v>
      </c>
      <c r="H184" s="59">
        <v>1976.5</v>
      </c>
      <c r="I184" s="59">
        <v>12639.2</v>
      </c>
      <c r="J184" s="59">
        <v>905.7</v>
      </c>
      <c r="K184" s="59">
        <f t="shared" si="39"/>
        <v>13544.900000000001</v>
      </c>
      <c r="L184" s="59">
        <v>6.6</v>
      </c>
      <c r="M184" s="59">
        <v>10.4</v>
      </c>
      <c r="N184" s="75"/>
      <c r="P184" s="30"/>
      <c r="Q184" s="45"/>
      <c r="R184" s="48"/>
      <c r="S184" s="49"/>
      <c r="T184" s="49"/>
      <c r="U184" s="49"/>
      <c r="V184" s="49"/>
      <c r="W184" s="49"/>
      <c r="X184" s="49"/>
      <c r="Y184" s="49"/>
    </row>
    <row r="185" spans="1:25" s="15" customFormat="1" ht="12.75" customHeight="1" x14ac:dyDescent="0.25">
      <c r="A185" s="32" t="s">
        <v>29</v>
      </c>
      <c r="B185" s="115" t="s">
        <v>30</v>
      </c>
      <c r="C185" s="115"/>
      <c r="D185" s="115"/>
      <c r="E185" s="115"/>
      <c r="F185" s="115"/>
      <c r="G185" s="115"/>
      <c r="H185" s="115"/>
      <c r="I185" s="115"/>
      <c r="J185" s="115"/>
      <c r="K185" s="115"/>
      <c r="L185" s="115"/>
      <c r="M185" s="115"/>
      <c r="N185" s="33"/>
      <c r="P185" s="16"/>
      <c r="Q185" s="50"/>
      <c r="R185" s="51"/>
      <c r="S185" s="51"/>
      <c r="T185" s="51"/>
      <c r="U185" s="51"/>
      <c r="V185" s="51"/>
      <c r="W185" s="51"/>
      <c r="X185" s="51"/>
      <c r="Y185" s="51"/>
    </row>
    <row r="186" spans="1:25" s="15" customFormat="1" ht="17.25" customHeight="1" x14ac:dyDescent="0.35">
      <c r="A186" s="13" t="s">
        <v>31</v>
      </c>
      <c r="B186" s="110" t="s">
        <v>32</v>
      </c>
      <c r="C186" s="110"/>
      <c r="D186" s="110"/>
      <c r="E186" s="110"/>
      <c r="F186" s="110"/>
      <c r="G186" s="110"/>
      <c r="H186" s="110"/>
      <c r="I186" s="110"/>
      <c r="J186" s="110"/>
      <c r="K186" s="110"/>
      <c r="L186" s="110"/>
      <c r="M186" s="110"/>
      <c r="N186" s="14"/>
      <c r="P186" s="9"/>
      <c r="Q186" s="52"/>
      <c r="R186" s="53"/>
      <c r="S186" s="51"/>
      <c r="T186" s="51"/>
      <c r="U186" s="51"/>
      <c r="V186" s="51"/>
      <c r="W186" s="51"/>
      <c r="X186" s="51"/>
      <c r="Y186" s="51"/>
    </row>
    <row r="187" spans="1:25" s="15" customFormat="1" ht="25.5" customHeight="1" x14ac:dyDescent="0.25">
      <c r="A187" s="13" t="s">
        <v>33</v>
      </c>
      <c r="B187" s="110" t="s">
        <v>34</v>
      </c>
      <c r="C187" s="110"/>
      <c r="D187" s="110"/>
      <c r="E187" s="110"/>
      <c r="F187" s="110"/>
      <c r="G187" s="110"/>
      <c r="H187" s="110"/>
      <c r="I187" s="110"/>
      <c r="J187" s="110"/>
      <c r="K187" s="110"/>
      <c r="L187" s="110"/>
      <c r="M187" s="110"/>
      <c r="N187" s="14"/>
      <c r="P187" s="16"/>
      <c r="Q187" s="50"/>
      <c r="R187" s="51"/>
      <c r="S187" s="51"/>
      <c r="T187" s="51"/>
      <c r="U187" s="51"/>
      <c r="V187" s="51"/>
      <c r="W187" s="51"/>
      <c r="X187" s="51"/>
      <c r="Y187" s="51"/>
    </row>
    <row r="188" spans="1:25" s="15" customFormat="1" ht="24" customHeight="1" x14ac:dyDescent="0.35">
      <c r="A188" s="13" t="s">
        <v>35</v>
      </c>
      <c r="B188" s="110" t="s">
        <v>36</v>
      </c>
      <c r="C188" s="110"/>
      <c r="D188" s="110"/>
      <c r="E188" s="110"/>
      <c r="F188" s="110"/>
      <c r="G188" s="110"/>
      <c r="H188" s="110"/>
      <c r="I188" s="110"/>
      <c r="J188" s="110"/>
      <c r="K188" s="110"/>
      <c r="L188" s="110"/>
      <c r="M188" s="110"/>
      <c r="N188" s="112"/>
      <c r="P188" s="17"/>
      <c r="Q188" s="50"/>
      <c r="R188" s="51"/>
      <c r="S188" s="51"/>
      <c r="T188" s="51"/>
      <c r="U188" s="51"/>
      <c r="V188" s="51"/>
      <c r="W188" s="51"/>
      <c r="X188" s="51"/>
      <c r="Y188" s="51"/>
    </row>
    <row r="189" spans="1:25" s="15" customFormat="1" ht="17.25" customHeight="1" x14ac:dyDescent="0.25">
      <c r="A189" s="13" t="s">
        <v>37</v>
      </c>
      <c r="B189" s="110" t="s">
        <v>38</v>
      </c>
      <c r="C189" s="110"/>
      <c r="D189" s="110"/>
      <c r="E189" s="110"/>
      <c r="F189" s="110"/>
      <c r="G189" s="110"/>
      <c r="H189" s="110"/>
      <c r="I189" s="110"/>
      <c r="J189" s="110"/>
      <c r="K189" s="110"/>
      <c r="L189" s="110"/>
      <c r="M189" s="110"/>
      <c r="N189" s="14"/>
      <c r="P189" s="16"/>
      <c r="Q189" s="50"/>
      <c r="R189" s="51"/>
      <c r="S189" s="51"/>
      <c r="T189" s="51"/>
      <c r="U189" s="51"/>
      <c r="V189" s="51"/>
      <c r="W189" s="51"/>
      <c r="X189" s="51"/>
      <c r="Y189" s="51"/>
    </row>
    <row r="190" spans="1:25" s="15" customFormat="1" ht="24" customHeight="1" x14ac:dyDescent="0.35">
      <c r="A190" s="13" t="s">
        <v>39</v>
      </c>
      <c r="B190" s="110" t="s">
        <v>40</v>
      </c>
      <c r="C190" s="110"/>
      <c r="D190" s="110"/>
      <c r="E190" s="110"/>
      <c r="F190" s="110"/>
      <c r="G190" s="110"/>
      <c r="H190" s="110"/>
      <c r="I190" s="110"/>
      <c r="J190" s="110"/>
      <c r="K190" s="110"/>
      <c r="L190" s="110"/>
      <c r="M190" s="110"/>
      <c r="N190" s="112"/>
      <c r="P190" s="17"/>
      <c r="Q190" s="50"/>
      <c r="R190" s="51"/>
      <c r="S190" s="51"/>
      <c r="T190" s="51"/>
      <c r="U190" s="51"/>
      <c r="V190" s="51"/>
      <c r="W190" s="51"/>
      <c r="X190" s="51"/>
      <c r="Y190" s="51"/>
    </row>
    <row r="191" spans="1:25" s="15" customFormat="1" ht="14" customHeight="1" x14ac:dyDescent="0.25">
      <c r="A191" s="18" t="s">
        <v>41</v>
      </c>
      <c r="B191" s="110" t="s">
        <v>42</v>
      </c>
      <c r="C191" s="110"/>
      <c r="D191" s="110"/>
      <c r="E191" s="110"/>
      <c r="F191" s="110"/>
      <c r="G191" s="110"/>
      <c r="H191" s="110"/>
      <c r="I191" s="110"/>
      <c r="J191" s="110"/>
      <c r="K191" s="110"/>
      <c r="L191" s="110"/>
      <c r="M191" s="110"/>
      <c r="N191" s="14"/>
      <c r="P191" s="16"/>
      <c r="Q191" s="50"/>
      <c r="R191" s="51"/>
      <c r="S191" s="51"/>
      <c r="T191" s="51"/>
      <c r="U191" s="51"/>
      <c r="V191" s="51"/>
      <c r="W191" s="51"/>
      <c r="X191" s="51"/>
      <c r="Y191" s="51"/>
    </row>
    <row r="192" spans="1:25" x14ac:dyDescent="0.3">
      <c r="A192" s="18" t="s">
        <v>45</v>
      </c>
      <c r="B192" s="110" t="s">
        <v>46</v>
      </c>
      <c r="C192" s="110"/>
      <c r="D192" s="110"/>
      <c r="E192" s="110"/>
      <c r="F192" s="110"/>
      <c r="G192" s="110"/>
      <c r="H192" s="110"/>
      <c r="I192" s="110"/>
      <c r="J192" s="110"/>
      <c r="K192" s="110"/>
      <c r="L192" s="110"/>
      <c r="M192" s="110"/>
    </row>
    <row r="193" spans="1:16" x14ac:dyDescent="0.3">
      <c r="B193" s="19"/>
      <c r="C193" s="19"/>
      <c r="D193" s="19"/>
      <c r="E193" s="19"/>
      <c r="F193" s="19"/>
      <c r="G193" s="19"/>
      <c r="H193" s="19"/>
      <c r="I193" s="19"/>
      <c r="J193" s="20"/>
      <c r="K193" s="19"/>
    </row>
    <row r="194" spans="1:16" x14ac:dyDescent="0.3">
      <c r="A194" s="15"/>
      <c r="B194" s="3"/>
      <c r="C194" s="3"/>
      <c r="D194" s="3"/>
      <c r="E194" s="3"/>
      <c r="F194" s="3"/>
      <c r="G194" s="3"/>
      <c r="H194" s="3"/>
      <c r="I194" s="3"/>
      <c r="J194" s="3"/>
      <c r="K194" s="3"/>
      <c r="L194" s="3"/>
      <c r="M194" s="3"/>
      <c r="N194" s="3"/>
    </row>
    <row r="195" spans="1:16" x14ac:dyDescent="0.3">
      <c r="C195" s="19"/>
      <c r="D195" s="19"/>
      <c r="E195" s="19"/>
      <c r="F195" s="19"/>
      <c r="G195" s="19"/>
      <c r="H195" s="19"/>
      <c r="I195" s="19"/>
      <c r="J195" s="19"/>
      <c r="K195" s="20"/>
      <c r="L195" s="19"/>
      <c r="M195" s="19"/>
      <c r="O195" s="1"/>
    </row>
    <row r="196" spans="1:16" x14ac:dyDescent="0.3">
      <c r="B196" s="19"/>
      <c r="C196" s="19"/>
      <c r="D196" s="19"/>
      <c r="E196" s="19"/>
      <c r="F196" s="19"/>
      <c r="J196" s="1"/>
      <c r="K196" s="2"/>
      <c r="O196" s="1"/>
    </row>
    <row r="197" spans="1:16" x14ac:dyDescent="0.3">
      <c r="A197" s="15"/>
      <c r="J197" s="1"/>
      <c r="K197" s="2"/>
      <c r="O197" s="1"/>
    </row>
    <row r="198" spans="1:16" x14ac:dyDescent="0.3">
      <c r="A198" s="15"/>
      <c r="J198" s="21"/>
      <c r="K198" s="22"/>
      <c r="L198" s="21"/>
      <c r="O198" s="1"/>
    </row>
    <row r="199" spans="1:16" x14ac:dyDescent="0.3">
      <c r="J199" s="21"/>
      <c r="K199" s="22"/>
      <c r="L199" s="21"/>
      <c r="O199" s="1"/>
    </row>
    <row r="200" spans="1:16" x14ac:dyDescent="0.3">
      <c r="A200" s="51"/>
      <c r="B200" s="76"/>
      <c r="C200" s="76"/>
      <c r="D200" s="76"/>
      <c r="E200" s="76"/>
      <c r="F200" s="76"/>
      <c r="G200" s="76"/>
      <c r="H200" s="76"/>
      <c r="I200" s="76"/>
      <c r="J200" s="76"/>
      <c r="K200" s="77"/>
      <c r="L200" s="76"/>
      <c r="M200" s="76"/>
      <c r="N200" s="76"/>
      <c r="O200" s="76"/>
      <c r="P200" s="78"/>
    </row>
    <row r="201" spans="1:16" x14ac:dyDescent="0.3">
      <c r="A201" s="92"/>
      <c r="B201" s="76"/>
      <c r="C201" s="76"/>
      <c r="D201" s="76"/>
      <c r="E201" s="76"/>
      <c r="F201" s="76"/>
      <c r="G201" s="76"/>
      <c r="H201" s="76"/>
      <c r="I201" s="76"/>
      <c r="J201" s="79"/>
      <c r="K201" s="80"/>
      <c r="L201" s="79"/>
      <c r="M201" s="76"/>
      <c r="N201" s="76"/>
      <c r="O201" s="76"/>
      <c r="P201" s="78"/>
    </row>
    <row r="202" spans="1:16" x14ac:dyDescent="0.3">
      <c r="A202" s="92"/>
      <c r="B202" s="76"/>
      <c r="C202" s="76"/>
      <c r="D202" s="76"/>
      <c r="E202" s="76"/>
      <c r="F202" s="76"/>
      <c r="G202" s="76"/>
      <c r="H202" s="76"/>
      <c r="I202" s="76"/>
      <c r="J202" s="76"/>
      <c r="K202" s="77"/>
      <c r="L202" s="76"/>
      <c r="M202" s="76"/>
      <c r="N202" s="76"/>
      <c r="O202" s="76"/>
      <c r="P202" s="78"/>
    </row>
    <row r="203" spans="1:16" x14ac:dyDescent="0.3">
      <c r="A203" s="92"/>
      <c r="B203" s="76"/>
      <c r="C203" s="76"/>
      <c r="D203" s="76"/>
      <c r="E203" s="76"/>
      <c r="F203" s="76"/>
      <c r="G203" s="76"/>
      <c r="H203" s="76"/>
      <c r="I203" s="76"/>
      <c r="J203" s="76"/>
      <c r="K203" s="77"/>
      <c r="L203" s="76"/>
      <c r="M203" s="76"/>
      <c r="N203" s="76"/>
      <c r="O203" s="76"/>
      <c r="P203" s="78"/>
    </row>
    <row r="204" spans="1:16" x14ac:dyDescent="0.3">
      <c r="A204" s="92"/>
      <c r="B204" s="76"/>
      <c r="C204" s="76"/>
      <c r="D204" s="76"/>
      <c r="E204" s="76"/>
      <c r="F204" s="76"/>
      <c r="G204" s="76"/>
      <c r="H204" s="76"/>
      <c r="I204" s="76"/>
      <c r="J204" s="77"/>
      <c r="K204" s="76"/>
      <c r="L204" s="76"/>
      <c r="M204" s="76"/>
      <c r="N204" s="76"/>
      <c r="O204" s="39"/>
      <c r="P204" s="78"/>
    </row>
    <row r="205" spans="1:16" x14ac:dyDescent="0.3">
      <c r="A205" s="92"/>
      <c r="B205" s="76"/>
      <c r="C205" s="76"/>
      <c r="D205" s="76"/>
      <c r="E205" s="76"/>
      <c r="F205" s="76"/>
      <c r="G205" s="76"/>
      <c r="H205" s="76"/>
      <c r="I205" s="76"/>
      <c r="J205" s="77"/>
      <c r="K205" s="76"/>
      <c r="L205" s="76"/>
      <c r="M205" s="76"/>
      <c r="N205" s="76"/>
      <c r="O205" s="39"/>
      <c r="P205" s="78"/>
    </row>
    <row r="206" spans="1:16" x14ac:dyDescent="0.3">
      <c r="A206" s="92"/>
      <c r="B206" s="76"/>
      <c r="C206" s="76"/>
      <c r="D206" s="76"/>
      <c r="E206" s="76"/>
      <c r="F206" s="76"/>
      <c r="G206" s="76"/>
      <c r="H206" s="76"/>
      <c r="I206" s="76"/>
      <c r="J206" s="77"/>
      <c r="K206" s="76"/>
      <c r="L206" s="76"/>
      <c r="M206" s="76"/>
      <c r="N206" s="76"/>
      <c r="O206" s="39"/>
      <c r="P206" s="78"/>
    </row>
    <row r="207" spans="1:16" x14ac:dyDescent="0.3">
      <c r="A207" s="92"/>
      <c r="B207" s="76"/>
      <c r="C207" s="76"/>
      <c r="D207" s="76"/>
      <c r="E207" s="76"/>
      <c r="F207" s="76"/>
      <c r="G207" s="76"/>
      <c r="H207" s="76"/>
      <c r="I207" s="76"/>
      <c r="J207" s="77"/>
      <c r="K207" s="76"/>
      <c r="L207" s="76"/>
      <c r="M207" s="76"/>
      <c r="N207" s="76"/>
      <c r="O207" s="39"/>
      <c r="P207" s="78"/>
    </row>
    <row r="360" spans="3:7" x14ac:dyDescent="0.3">
      <c r="C360" s="1">
        <v>46.7</v>
      </c>
      <c r="E360" s="1">
        <v>-80.8</v>
      </c>
      <c r="G360" s="1">
        <v>212.6</v>
      </c>
    </row>
  </sheetData>
  <mergeCells count="24">
    <mergeCell ref="B192:M192"/>
    <mergeCell ref="K5:K6"/>
    <mergeCell ref="L5:N5"/>
    <mergeCell ref="B190:N190"/>
    <mergeCell ref="P5:P6"/>
    <mergeCell ref="M6:N6"/>
    <mergeCell ref="B188:N188"/>
    <mergeCell ref="B189:M189"/>
    <mergeCell ref="B191:M191"/>
    <mergeCell ref="B185:M185"/>
    <mergeCell ref="B186:M186"/>
    <mergeCell ref="B187:M187"/>
    <mergeCell ref="M1:N1"/>
    <mergeCell ref="A2:M2"/>
    <mergeCell ref="A3:M3"/>
    <mergeCell ref="A5:A6"/>
    <mergeCell ref="B5:B6"/>
    <mergeCell ref="C5:C6"/>
    <mergeCell ref="D5:D6"/>
    <mergeCell ref="E5:E6"/>
    <mergeCell ref="F5:F6"/>
    <mergeCell ref="G5:H5"/>
    <mergeCell ref="I5:I6"/>
    <mergeCell ref="J5:J6"/>
  </mergeCells>
  <printOptions horizontalCentered="1"/>
  <pageMargins left="0.19685039370078741" right="0.15748031496062992" top="0.35433070866141736" bottom="0.27559055118110237" header="0.23622047244094491" footer="0.15748031496062992"/>
  <pageSetup paperSize="9" scale="4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QEB Table 9.10</vt:lpstr>
      <vt:lpstr>Sheet1</vt:lpstr>
      <vt:lpstr>'QEB Table 9.10'!Print_Area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2025-04-10T08:57:39Z</dcterms:modified>
</cp:coreProperties>
</file>